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405" windowWidth="19440" windowHeight="10605" tabRatio="783" activeTab="1"/>
  </bookViews>
  <sheets>
    <sheet name="титул" sheetId="12" r:id="rId1"/>
    <sheet name="Раздел 1.1 жил.фонд " sheetId="1" r:id="rId2"/>
    <sheet name="Раздел 1.2 отд.ст.зд. и стр." sheetId="8" r:id="rId3"/>
    <sheet name="Раздел 1.3 отд.соор " sheetId="11" r:id="rId4"/>
    <sheet name="Раздел 2.1 трансп." sheetId="2" r:id="rId5"/>
    <sheet name="Раздел 2.2  дв.имущ.  " sheetId="6" r:id="rId6"/>
  </sheets>
  <definedNames>
    <definedName name="_xlnm._FilterDatabase" localSheetId="1" hidden="1">'Раздел 1.1 жил.фонд '!$A$2:$V$7</definedName>
    <definedName name="_xlnm._FilterDatabase" localSheetId="2" hidden="1">'Раздел 1.2 отд.ст.зд. и стр.'!$P$1:$P$12</definedName>
    <definedName name="_xlnm._FilterDatabase" localSheetId="3" hidden="1">'Раздел 1.3 отд.соор '!$A$2:$P$74</definedName>
    <definedName name="_xlnm._FilterDatabase" localSheetId="4" hidden="1">'Раздел 2.1 трансп.'!$K$2:$K$7</definedName>
    <definedName name="_xlnm._FilterDatabase" localSheetId="5" hidden="1">'Раздел 2.2  дв.имущ.  '!$J$2:$J$57</definedName>
    <definedName name="_xlnm._FilterDatabase" localSheetId="0" hidden="1">титул!$E$5:$AB$8</definedName>
    <definedName name="_xlnm.Print_Area" localSheetId="0">титул!$A$1:$J$25</definedName>
  </definedNames>
  <calcPr calcId="125725"/>
</workbook>
</file>

<file path=xl/calcChain.xml><?xml version="1.0" encoding="utf-8"?>
<calcChain xmlns="http://schemas.openxmlformats.org/spreadsheetml/2006/main">
  <c r="G58" i="11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D54" i="6"/>
  <c r="G20" i="1" l="1"/>
</calcChain>
</file>

<file path=xl/sharedStrings.xml><?xml version="1.0" encoding="utf-8"?>
<sst xmlns="http://schemas.openxmlformats.org/spreadsheetml/2006/main" count="411" uniqueCount="314">
  <si>
    <t xml:space="preserve">Данные об управлении жилого дома </t>
  </si>
  <si>
    <t>13</t>
  </si>
  <si>
    <t>даты возникновения  права муниципальной собственности на движимое имущество</t>
  </si>
  <si>
    <t>даты  прекращения права муниципальной собственности на движимое имущество</t>
  </si>
  <si>
    <t>реквизиты документов - оснований возникновения права муниципальной собственности на движимое имущество</t>
  </si>
  <si>
    <t>реквизиты документов - оснований прекращения права муниципальной собственности на движимое имущество</t>
  </si>
  <si>
    <t xml:space="preserve"> даты возникновения  права муниципальной собственности на недвижимое имущество</t>
  </si>
  <si>
    <t xml:space="preserve"> даты  прекращения права муниципальной собственности на недвижимое имущество</t>
  </si>
  <si>
    <t>реквизиты документов - оснований возникновения  права муниципальной собственности на недвижимое имущество</t>
  </si>
  <si>
    <t>реквизиты документов - оснований прекращения права муниципальной собственности на недвижимое имущество</t>
  </si>
  <si>
    <t>1.2.</t>
  </si>
  <si>
    <t>РАЗДЕЛ №1</t>
  </si>
  <si>
    <t xml:space="preserve">МУНИЦИПАЛЬНОЕ НЕДВИЖИМОЕ ИМУЩЕСТВО </t>
  </si>
  <si>
    <t>наименование недвижимого имущества</t>
  </si>
  <si>
    <t xml:space="preserve">сведения о балансовой стоимости недвижимого имущества </t>
  </si>
  <si>
    <t xml:space="preserve">рестровый номер </t>
  </si>
  <si>
    <t>адрес (местоположение) недвижимого имущества</t>
  </si>
  <si>
    <t>сведения о кадастровой стоимости недвижимого имущества</t>
  </si>
  <si>
    <t>сведения о правообладателе муниципального недвижимого имущества</t>
  </si>
  <si>
    <t xml:space="preserve">реестровый номер 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</si>
  <si>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</si>
  <si>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наименование движимого имущества</t>
  </si>
  <si>
    <t>Год выпуска</t>
  </si>
  <si>
    <t xml:space="preserve"> </t>
  </si>
  <si>
    <t>сведения о  начисленной амортизации (износе)</t>
  </si>
  <si>
    <t>площадь, протяженность и (или) иные параметры, характеризующие физические свойства недвижимого имущества</t>
  </si>
  <si>
    <t>1</t>
  </si>
  <si>
    <t>ТРАНСПОРТ</t>
  </si>
  <si>
    <t>2.1.</t>
  </si>
  <si>
    <t>2.1.1</t>
  </si>
  <si>
    <t>2.2.</t>
  </si>
  <si>
    <t>2.2.1</t>
  </si>
  <si>
    <t>2.2.2</t>
  </si>
  <si>
    <t>2.2.3</t>
  </si>
  <si>
    <t>2.2.4</t>
  </si>
  <si>
    <t>2.2.5</t>
  </si>
  <si>
    <t>2.2.6</t>
  </si>
  <si>
    <t>2.2.7</t>
  </si>
  <si>
    <t>1.1</t>
  </si>
  <si>
    <t>ЖИЛОЙ ФОНД</t>
  </si>
  <si>
    <t>ОТДЕЛЬНО СТОЯЩИЕ СООРУЖЕНИЯ</t>
  </si>
  <si>
    <t>ОТДЕЛЬНО СТОЯЩИЕ НЕЖИЛЫЕ ЗДАНИЯ</t>
  </si>
  <si>
    <t>сведения о правообладателе муниципального движимого имущества</t>
  </si>
  <si>
    <t>итого</t>
  </si>
  <si>
    <t>кадастровый номер муниципального недвижимого имущества</t>
  </si>
  <si>
    <t>даты возникновения  права муниципальной собственности на недвижимое имущество</t>
  </si>
  <si>
    <t xml:space="preserve"> сведения о правообладателе муниципального движимого имущества</t>
  </si>
  <si>
    <t>даты  прекращения права муниципальной собственности на недвижимое имущество</t>
  </si>
  <si>
    <t>РАЗДЕЛ №2</t>
  </si>
  <si>
    <t xml:space="preserve">МУНИЦИПАЛЬНОЕ ДВИЖИМОЕ ИМУЩЕСТВО </t>
  </si>
  <si>
    <t xml:space="preserve"> Р Е Е С Т Р</t>
  </si>
  <si>
    <t xml:space="preserve">Таштагольского муниципального района </t>
  </si>
  <si>
    <t>на 1 января 2019 года</t>
  </si>
  <si>
    <t>1.2.1</t>
  </si>
  <si>
    <t xml:space="preserve"> ДВИЖИМОЕ  ИМУЩЕСТВО  </t>
  </si>
  <si>
    <t>2.2.8</t>
  </si>
  <si>
    <t>2.2.9</t>
  </si>
  <si>
    <t>2.2.10</t>
  </si>
  <si>
    <t>2.2.11</t>
  </si>
  <si>
    <t>2.2.12</t>
  </si>
  <si>
    <t>2.2.13</t>
  </si>
  <si>
    <t>место нахождения</t>
  </si>
  <si>
    <t xml:space="preserve">сведения о балансовой стоимости движимого имущества 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</si>
  <si>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</si>
  <si>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</si>
  <si>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</si>
  <si>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</si>
  <si>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</si>
  <si>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</si>
  <si>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</si>
  <si>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</si>
  <si>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</si>
  <si>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</si>
  <si>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</si>
  <si>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</si>
  <si>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</si>
  <si>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</si>
  <si>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</si>
  <si>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</si>
  <si>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</si>
  <si>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2.2.31</t>
  </si>
  <si>
    <t>2.2.32</t>
  </si>
  <si>
    <t>2.2.33</t>
  </si>
  <si>
    <t>2.2.34</t>
  </si>
  <si>
    <t>2.2.35</t>
  </si>
  <si>
    <t>2.2.36</t>
  </si>
  <si>
    <t>2.2.37</t>
  </si>
  <si>
    <t>2.2.38</t>
  </si>
  <si>
    <t>2.2.39</t>
  </si>
  <si>
    <t>2.2.40</t>
  </si>
  <si>
    <t>2.2.41</t>
  </si>
  <si>
    <t>2.2.42</t>
  </si>
  <si>
    <t>2.2.43</t>
  </si>
  <si>
    <t>2.2.44</t>
  </si>
  <si>
    <t>2.2.45</t>
  </si>
  <si>
    <t>2.2.46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</si>
  <si>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прекращения, место нахождения</t>
  </si>
  <si>
    <t>1.3.1</t>
  </si>
  <si>
    <t>1.3.</t>
  </si>
  <si>
    <t>1.3.2</t>
  </si>
  <si>
    <t>1.3.3</t>
  </si>
  <si>
    <t>1.3.4</t>
  </si>
  <si>
    <t>1.3.5</t>
  </si>
  <si>
    <t>1.3.6</t>
  </si>
  <si>
    <t>1.3.7</t>
  </si>
  <si>
    <t>1.1.1</t>
  </si>
  <si>
    <t>1.1.2</t>
  </si>
  <si>
    <t>1.1.3</t>
  </si>
  <si>
    <t>2.1.2</t>
  </si>
  <si>
    <t>2.1.3</t>
  </si>
  <si>
    <t>2.1.4</t>
  </si>
  <si>
    <t>2.1.5</t>
  </si>
  <si>
    <t>2.1.6</t>
  </si>
  <si>
    <t>Автомобильная дорога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</si>
  <si>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</si>
  <si>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</si>
  <si>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</si>
  <si>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</si>
  <si>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</si>
  <si>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</si>
  <si>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</si>
  <si>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</si>
  <si>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</si>
  <si>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</si>
  <si>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</si>
  <si>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</si>
  <si>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 xml:space="preserve"> Каларского сельского поселения</t>
  </si>
  <si>
    <t>муниципального имущества</t>
  </si>
  <si>
    <t>п.Чугунаш, ул.Школьная,8</t>
  </si>
  <si>
    <t>КУГИ Кем.обл., распор.Коллегии Администрации Кем.обл. № 92-р от 30.01.2008г.</t>
  </si>
  <si>
    <t>Жилой дом</t>
  </si>
  <si>
    <t>42:12:0108001:371</t>
  </si>
  <si>
    <t>42:12:0108001:370</t>
  </si>
  <si>
    <t>42:12:0108001:372</t>
  </si>
  <si>
    <t>42:12:0108003:670</t>
  </si>
  <si>
    <t>42:12:0108003:675</t>
  </si>
  <si>
    <t>42:12:0108003:676</t>
  </si>
  <si>
    <t>42:12:0108003:671</t>
  </si>
  <si>
    <t>42:12:0108003:672</t>
  </si>
  <si>
    <t>42:12:0108003:673</t>
  </si>
  <si>
    <t>42:12:0108003:674</t>
  </si>
  <si>
    <t>42:12:0107001:358</t>
  </si>
  <si>
    <t>42:12:0107001:359</t>
  </si>
  <si>
    <t>42:12:0000000:760</t>
  </si>
  <si>
    <t>42:12:0107001:357</t>
  </si>
  <si>
    <t>42:12:0107001:355</t>
  </si>
  <si>
    <t>42:12:0107001:356</t>
  </si>
  <si>
    <t>42:12:0107001:354</t>
  </si>
  <si>
    <t>42:12:0107001:353</t>
  </si>
  <si>
    <t>42:12:0000000:762</t>
  </si>
  <si>
    <t>42:12:0107001:360</t>
  </si>
  <si>
    <t>42:12:0107001:362</t>
  </si>
  <si>
    <t>42:12:0107001:361</t>
  </si>
  <si>
    <t>42:12:0107003:270</t>
  </si>
  <si>
    <t>42:12:0000000:761</t>
  </si>
  <si>
    <t>42:12:0107003:271</t>
  </si>
  <si>
    <t>42:12:0107003:269</t>
  </si>
  <si>
    <t>42:12:0108002:833</t>
  </si>
  <si>
    <t>42:12:0108002:831</t>
  </si>
  <si>
    <t>42:12:0103004:343</t>
  </si>
  <si>
    <t>42:12:0103004:344</t>
  </si>
  <si>
    <t>42:12:0103002:825</t>
  </si>
  <si>
    <t>42:12:0103002:823</t>
  </si>
  <si>
    <t>42:12:0103001:361</t>
  </si>
  <si>
    <t>1.3.20</t>
  </si>
  <si>
    <t>1.3.21</t>
  </si>
  <si>
    <t>1.3.22</t>
  </si>
  <si>
    <t>1.3.23</t>
  </si>
  <si>
    <t>1.3.24</t>
  </si>
  <si>
    <t>1.3.25</t>
  </si>
  <si>
    <t>1.3.26</t>
  </si>
  <si>
    <t>1.3.27</t>
  </si>
  <si>
    <t>1.3.28</t>
  </si>
  <si>
    <t>1.3.29</t>
  </si>
  <si>
    <t>1.3.30</t>
  </si>
  <si>
    <t>1.3.31</t>
  </si>
  <si>
    <t>1.3.32</t>
  </si>
  <si>
    <t>1.3.33</t>
  </si>
  <si>
    <t>1.3.34</t>
  </si>
  <si>
    <t xml:space="preserve"> пос. Калары,ул. Луначарского</t>
  </si>
  <si>
    <t xml:space="preserve"> пос. Калары,ул. Станционная</t>
  </si>
  <si>
    <t xml:space="preserve"> пос. Калары, ул. Набережная</t>
  </si>
  <si>
    <t xml:space="preserve"> пос. Базанча, ул. Комарова</t>
  </si>
  <si>
    <t xml:space="preserve"> пос. Базанча, ул. Молодежная</t>
  </si>
  <si>
    <t xml:space="preserve"> пос. Базанча, ул. Совхозная</t>
  </si>
  <si>
    <t xml:space="preserve"> пос. Базанча, ул. Малая Базанча</t>
  </si>
  <si>
    <t xml:space="preserve"> пос. Базанча, ул. Нагорная</t>
  </si>
  <si>
    <t xml:space="preserve"> пос. Базанча, ул. Школьная</t>
  </si>
  <si>
    <t xml:space="preserve"> пос. Базанча, ул. Лесная</t>
  </si>
  <si>
    <t>с. Кондома, ул. Центральная</t>
  </si>
  <si>
    <t>с. Кондома, ул. Советская</t>
  </si>
  <si>
    <t xml:space="preserve">с. Кондома, ул. Заречная </t>
  </si>
  <si>
    <t>с. Кондома, ул. Береговая</t>
  </si>
  <si>
    <t>с. Кондома, ул. Соловьева</t>
  </si>
  <si>
    <t>с. Кондома, ул. Шмакова</t>
  </si>
  <si>
    <t>с. Кондома, ул. Школьная</t>
  </si>
  <si>
    <t>с. Кондома,ул. Лесная</t>
  </si>
  <si>
    <t>с. Кондома, пер. Речной</t>
  </si>
  <si>
    <t>с. Кондома, пер. Солнечный</t>
  </si>
  <si>
    <t>с. Кондома, пер. Пионерский</t>
  </si>
  <si>
    <t>с. Кондома, ул. Фестивальная</t>
  </si>
  <si>
    <t>пос. Карагол</t>
  </si>
  <si>
    <t>пос. Базарный</t>
  </si>
  <si>
    <t>пос. Березовая речка</t>
  </si>
  <si>
    <t>пос. Луговской</t>
  </si>
  <si>
    <t>Разъезд 534 км</t>
  </si>
  <si>
    <t>Разъезд 538 км</t>
  </si>
  <si>
    <t>Разъезд 545 км,ул. Болотная</t>
  </si>
  <si>
    <t>Разъезд 545 км,ул. Луговая</t>
  </si>
  <si>
    <t>пос. Чугунаш, ул. Центральная</t>
  </si>
  <si>
    <t>пос. Чугунаш, ул. Суворова</t>
  </si>
  <si>
    <t>пос. Чугунаш, ул. Станционная</t>
  </si>
  <si>
    <t>пос. Чугунаш, ул. Береговая</t>
  </si>
  <si>
    <t>пос. Чугунаш, ул. Заводская</t>
  </si>
  <si>
    <t>пос. Чугунаш,ул. Калинина</t>
  </si>
  <si>
    <t>пос. Чугунаш, ул. Трактовая</t>
  </si>
  <si>
    <t>пос. Чугунаш, ул. Школьная</t>
  </si>
  <si>
    <t>пос. Чугунаш, ул. Узкоколейная</t>
  </si>
  <si>
    <t>пос. Чугунаш, ул.  Линейная</t>
  </si>
  <si>
    <t>п. Центральный, ул. Новая</t>
  </si>
  <si>
    <t>п. Центральный, ул. Пасечная</t>
  </si>
  <si>
    <t>п. Амзас, ул. Станционная</t>
  </si>
  <si>
    <t>п. Амзас, ул. Почтовая</t>
  </si>
  <si>
    <t>п. Амзас, ул. Центральная</t>
  </si>
  <si>
    <t>п. Амзас, ул. Свободная</t>
  </si>
  <si>
    <t>п. Клепочный</t>
  </si>
  <si>
    <t xml:space="preserve">разъезд 527 км </t>
  </si>
  <si>
    <t>разъезд 517 км</t>
  </si>
  <si>
    <t>п. Петухов лог</t>
  </si>
  <si>
    <t>п. Веселая грива</t>
  </si>
  <si>
    <t>п. Каменный карьер</t>
  </si>
  <si>
    <t>1.3.35</t>
  </si>
  <si>
    <t>1.3.36</t>
  </si>
  <si>
    <t>1.3.37</t>
  </si>
  <si>
    <t>1.3.38</t>
  </si>
  <si>
    <t>1.3.39</t>
  </si>
  <si>
    <t>1.3.40</t>
  </si>
  <si>
    <t>1.3.41</t>
  </si>
  <si>
    <t>1.3.42</t>
  </si>
  <si>
    <t>1.3.43</t>
  </si>
  <si>
    <t>1.3.44</t>
  </si>
  <si>
    <t>1.3.45</t>
  </si>
  <si>
    <t>1.3.46</t>
  </si>
  <si>
    <t>1.3.47</t>
  </si>
  <si>
    <t>1.3.48</t>
  </si>
  <si>
    <t>1.3.49</t>
  </si>
  <si>
    <t>1.3.50</t>
  </si>
  <si>
    <t>1.3.51</t>
  </si>
  <si>
    <t>1.3.52</t>
  </si>
  <si>
    <t>1.3.53</t>
  </si>
  <si>
    <t>42:12:0103002:821</t>
  </si>
  <si>
    <t>42:12:0103002:822</t>
  </si>
  <si>
    <t>42:12:0103002:820</t>
  </si>
  <si>
    <t>42:12:0103002:819</t>
  </si>
  <si>
    <t>42:12:0103002:824</t>
  </si>
  <si>
    <t>42:12:0103001:362</t>
  </si>
  <si>
    <t>42:12:0103001:360</t>
  </si>
  <si>
    <t>42:12:0108002:830</t>
  </si>
  <si>
    <t>42:12:0108002:832</t>
  </si>
  <si>
    <t>42:12:0108002:835</t>
  </si>
  <si>
    <t>42:12:0108002:839</t>
  </si>
  <si>
    <t>42:12:0108002:838</t>
  </si>
  <si>
    <t>42:12:0000000:763</t>
  </si>
  <si>
    <t>42:12:0000000:764</t>
  </si>
  <si>
    <t>42:12:0000000:766</t>
  </si>
  <si>
    <t>42:12:0108002:834</t>
  </si>
  <si>
    <t>42:12:0000000:765</t>
  </si>
  <si>
    <t>42:12:0108002:837</t>
  </si>
  <si>
    <t>1.3.54</t>
  </si>
  <si>
    <t>1.3.55</t>
  </si>
  <si>
    <t>1.3.56</t>
  </si>
  <si>
    <t>1.3.57</t>
  </si>
  <si>
    <t>1.3.58</t>
  </si>
  <si>
    <t>1.3.59</t>
  </si>
  <si>
    <t>1.3.60</t>
  </si>
  <si>
    <t>1.3.61</t>
  </si>
  <si>
    <t>1.3.62</t>
  </si>
  <si>
    <t>1.3.63</t>
  </si>
  <si>
    <t>1.3.64</t>
  </si>
  <si>
    <t>1.3.65</t>
  </si>
  <si>
    <t>1.3.66</t>
  </si>
  <si>
    <t>1.3.67</t>
  </si>
  <si>
    <t>1.3.68</t>
  </si>
  <si>
    <t>Памятники</t>
  </si>
  <si>
    <t>01.01.1980</t>
  </si>
  <si>
    <t>Деткий городок</t>
  </si>
  <si>
    <t>Мемориальное сооружение</t>
  </si>
  <si>
    <t>30.11.2014</t>
  </si>
  <si>
    <t>30.11.2015</t>
  </si>
  <si>
    <t>Комплекс транслирующий телепередачи "1 канал"</t>
  </si>
  <si>
    <t>Насос погружной 4ТS100/11 7216</t>
  </si>
  <si>
    <t>Скважина насос эцв 6-10-80 2096</t>
  </si>
  <si>
    <t>2.2.3.1</t>
  </si>
  <si>
    <t>Скважина насос эцв 6-10-80 2097+</t>
  </si>
  <si>
    <t>Генератор Кратон</t>
  </si>
  <si>
    <t>Квадрокоптер</t>
  </si>
  <si>
    <t>32.12.2016</t>
  </si>
  <si>
    <t>Насос 3</t>
  </si>
  <si>
    <t>Водонасосное оборудование</t>
  </si>
  <si>
    <t>Вывеска с подсветкой светодиодной "Чугунаш" размером 0,5*3 м</t>
  </si>
  <si>
    <t>Автомобиль УАЗ-22069-064 Вахта пассажирская</t>
  </si>
  <si>
    <t>Автомобиль УАЗ-31514</t>
  </si>
  <si>
    <t>Автомобиль ГАЗ-6611</t>
  </si>
  <si>
    <t>Автомобиль УАЗ-22069-04</t>
  </si>
  <si>
    <t>2.1.7</t>
  </si>
  <si>
    <t>2.1.8</t>
  </si>
  <si>
    <t>2.1.9</t>
  </si>
  <si>
    <t>2.1.10</t>
  </si>
  <si>
    <t>2.1.11</t>
  </si>
  <si>
    <t>Автомобиль"Волга" ГАЗ-31029</t>
  </si>
  <si>
    <t>Автомобиль ЗИЛ</t>
  </si>
  <si>
    <t>Автомобиль УАЗ-220694 гос. номер 563 РС42</t>
  </si>
  <si>
    <t>Автомобиль УАЗ 315195</t>
  </si>
  <si>
    <t>Автобус ПАЗ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</si>
</sst>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 Cyr"/>
      <family val="2"/>
      <charset val="204"/>
    </font>
    <font>
      <sz val="10"/>
      <name val="Arial"/>
      <family val="2"/>
      <charset val="204"/>
    </font>
    <font>
      <sz val="8"/>
      <color rgb="FF0070C0"/>
      <name val="Times New Roman"/>
      <family val="1"/>
      <charset val="204"/>
    </font>
    <font>
      <sz val="8"/>
      <color rgb="FF008000"/>
      <name val="Arial Cyr"/>
      <family val="2"/>
      <charset val="204"/>
    </font>
    <font>
      <b/>
      <sz val="10"/>
      <name val="Arial"/>
      <family val="2"/>
      <charset val="204"/>
    </font>
    <font>
      <sz val="10"/>
      <color rgb="FF7030A0"/>
      <name val="Arial Cyr"/>
      <family val="2"/>
      <charset val="204"/>
    </font>
    <font>
      <sz val="18"/>
      <name val="Times New Roman"/>
      <family val="1"/>
      <charset val="204"/>
    </font>
    <font>
      <sz val="10"/>
      <color rgb="FFFF00FF"/>
      <name val="Arial Cyr"/>
      <family val="2"/>
      <charset val="204"/>
    </font>
    <font>
      <sz val="8"/>
      <color rgb="FFFF00FF"/>
      <name val="Arial Cyr"/>
      <family val="2"/>
      <charset val="204"/>
    </font>
    <font>
      <sz val="9"/>
      <name val="Arial Cyr"/>
      <charset val="204"/>
    </font>
    <font>
      <sz val="10"/>
      <color rgb="FFFF00FF"/>
      <name val="Arial Cyr"/>
      <charset val="204"/>
    </font>
    <font>
      <sz val="8"/>
      <color rgb="FFFF00FF"/>
      <name val="Arial Cyr"/>
      <charset val="204"/>
    </font>
    <font>
      <sz val="9"/>
      <color rgb="FFFF00FF"/>
      <name val="Arial Cyr"/>
      <charset val="204"/>
    </font>
    <font>
      <b/>
      <sz val="10"/>
      <color rgb="FFFF00FF"/>
      <name val="Arial Cyr"/>
      <charset val="204"/>
    </font>
    <font>
      <sz val="8"/>
      <color rgb="FF009900"/>
      <name val="Arial Cyr"/>
      <family val="2"/>
      <charset val="204"/>
    </font>
    <font>
      <sz val="8"/>
      <color rgb="FF009900"/>
      <name val="Arial"/>
      <family val="2"/>
      <charset val="204"/>
    </font>
    <font>
      <sz val="8"/>
      <color rgb="FF009900"/>
      <name val="Arial Cyr"/>
      <charset val="204"/>
    </font>
    <font>
      <sz val="8"/>
      <color rgb="FF00B050"/>
      <name val="Arial Cyr"/>
      <family val="2"/>
      <charset val="204"/>
    </font>
    <font>
      <sz val="9"/>
      <color rgb="FF009900"/>
      <name val="Arial Cyr"/>
      <charset val="204"/>
    </font>
    <font>
      <sz val="8"/>
      <color rgb="FF009900"/>
      <name val="Times New Roman"/>
      <family val="1"/>
      <charset val="204"/>
    </font>
    <font>
      <sz val="10"/>
      <color rgb="FF009900"/>
      <name val="Arial Cyr"/>
      <charset val="204"/>
    </font>
    <font>
      <sz val="10"/>
      <color rgb="FF009900"/>
      <name val="Arial Cyr"/>
      <family val="2"/>
      <charset val="204"/>
    </font>
    <font>
      <sz val="9"/>
      <color rgb="FF009900"/>
      <name val="Arial Cyr"/>
      <family val="2"/>
      <charset val="204"/>
    </font>
    <font>
      <sz val="9"/>
      <color rgb="FFFF0000"/>
      <name val="Arial Cyr"/>
      <family val="2"/>
      <charset val="204"/>
    </font>
    <font>
      <b/>
      <i/>
      <sz val="26"/>
      <name val="Arial Cyr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24"/>
      <name val="Arial Cyr"/>
      <family val="2"/>
      <charset val="204"/>
    </font>
    <font>
      <i/>
      <sz val="24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color rgb="FFFF0000"/>
      <name val="Arial"/>
      <family val="2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7" fillId="0" borderId="0"/>
    <xf numFmtId="0" fontId="21" fillId="0" borderId="0"/>
    <xf numFmtId="0" fontId="6" fillId="0" borderId="0"/>
    <xf numFmtId="0" fontId="8" fillId="0" borderId="0"/>
    <xf numFmtId="44" fontId="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8" fillId="0" borderId="0" applyFont="0" applyFill="0" applyBorder="0" applyAlignment="0" applyProtection="0"/>
    <xf numFmtId="0" fontId="6" fillId="0" borderId="0"/>
    <xf numFmtId="0" fontId="13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32">
    <xf numFmtId="0" fontId="0" fillId="0" borderId="0" xfId="0"/>
    <xf numFmtId="0" fontId="0" fillId="0" borderId="0" xfId="0" applyAlignment="1">
      <alignment vertical="top" wrapText="1"/>
    </xf>
    <xf numFmtId="49" fontId="9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2" fontId="0" fillId="0" borderId="0" xfId="0" applyNumberFormat="1" applyFont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49" fontId="10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Alignment="1">
      <alignment horizontal="right" vertical="top" wrapText="1"/>
    </xf>
    <xf numFmtId="49" fontId="11" fillId="0" borderId="0" xfId="0" applyNumberFormat="1" applyFont="1" applyAlignment="1">
      <alignment vertical="top" wrapText="1"/>
    </xf>
    <xf numFmtId="49" fontId="11" fillId="0" borderId="0" xfId="0" applyNumberFormat="1" applyFont="1" applyFill="1" applyAlignment="1">
      <alignment vertical="top" wrapText="1"/>
    </xf>
    <xf numFmtId="49" fontId="11" fillId="0" borderId="0" xfId="0" applyNumberFormat="1" applyFont="1" applyAlignment="1">
      <alignment horizontal="right" vertical="top" wrapText="1"/>
    </xf>
    <xf numFmtId="49" fontId="16" fillId="0" borderId="0" xfId="0" applyNumberFormat="1" applyFont="1" applyAlignment="1">
      <alignment vertical="top" wrapText="1"/>
    </xf>
    <xf numFmtId="49" fontId="16" fillId="0" borderId="0" xfId="0" applyNumberFormat="1" applyFont="1" applyFill="1" applyAlignment="1">
      <alignment vertical="top" wrapText="1"/>
    </xf>
    <xf numFmtId="49" fontId="11" fillId="0" borderId="1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horizontal="right" vertical="top" wrapText="1"/>
    </xf>
    <xf numFmtId="49" fontId="11" fillId="0" borderId="1" xfId="0" applyNumberFormat="1" applyFont="1" applyFill="1" applyBorder="1" applyAlignment="1">
      <alignment vertical="top" wrapText="1"/>
    </xf>
    <xf numFmtId="49" fontId="16" fillId="0" borderId="6" xfId="0" applyNumberFormat="1" applyFont="1" applyBorder="1" applyAlignment="1">
      <alignment vertical="top" wrapText="1"/>
    </xf>
    <xf numFmtId="49" fontId="16" fillId="0" borderId="5" xfId="0" applyNumberFormat="1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49" fontId="12" fillId="0" borderId="1" xfId="0" applyNumberFormat="1" applyFont="1" applyBorder="1" applyAlignment="1">
      <alignment vertical="top" wrapText="1"/>
    </xf>
    <xf numFmtId="49" fontId="17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right"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49" fontId="20" fillId="0" borderId="0" xfId="0" applyNumberFormat="1" applyFont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2" fontId="12" fillId="0" borderId="1" xfId="0" applyNumberFormat="1" applyFont="1" applyBorder="1" applyAlignment="1">
      <alignment vertical="top" wrapText="1"/>
    </xf>
    <xf numFmtId="4" fontId="0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right" vertical="top" wrapText="1"/>
    </xf>
    <xf numFmtId="49" fontId="15" fillId="0" borderId="1" xfId="0" applyNumberFormat="1" applyFont="1" applyBorder="1" applyAlignment="1">
      <alignment horizontal="center" vertical="top" wrapText="1"/>
    </xf>
    <xf numFmtId="0" fontId="22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49" fontId="11" fillId="0" borderId="1" xfId="0" applyNumberFormat="1" applyFont="1" applyBorder="1" applyAlignment="1">
      <alignment horizontal="left" vertical="top" wrapText="1"/>
    </xf>
    <xf numFmtId="4" fontId="10" fillId="0" borderId="0" xfId="0" applyNumberFormat="1" applyFont="1" applyAlignment="1">
      <alignment vertical="top" wrapText="1"/>
    </xf>
    <xf numFmtId="2" fontId="0" fillId="0" borderId="1" xfId="0" applyNumberFormat="1" applyFont="1" applyBorder="1" applyAlignment="1">
      <alignment vertical="top" wrapText="1"/>
    </xf>
    <xf numFmtId="49" fontId="11" fillId="0" borderId="0" xfId="0" applyNumberFormat="1" applyFont="1" applyAlignment="1">
      <alignment horizontal="left" vertical="top" wrapText="1"/>
    </xf>
    <xf numFmtId="0" fontId="0" fillId="0" borderId="1" xfId="0" applyBorder="1" applyAlignment="1">
      <alignment vertical="top" wrapText="1"/>
    </xf>
    <xf numFmtId="49" fontId="25" fillId="0" borderId="1" xfId="0" applyNumberFormat="1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left" vertical="top" wrapText="1" shrinkToFit="1"/>
    </xf>
    <xf numFmtId="0" fontId="26" fillId="0" borderId="0" xfId="0" applyFont="1" applyFill="1" applyAlignment="1">
      <alignment horizontal="center" vertical="top" wrapText="1"/>
    </xf>
    <xf numFmtId="4" fontId="0" fillId="0" borderId="0" xfId="0" applyNumberFormat="1" applyFont="1" applyAlignment="1">
      <alignment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23" fillId="0" borderId="0" xfId="0" applyNumberFormat="1" applyFont="1" applyAlignment="1">
      <alignment vertical="top" wrapText="1"/>
    </xf>
    <xf numFmtId="0" fontId="25" fillId="0" borderId="4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vertical="top" wrapText="1"/>
    </xf>
    <xf numFmtId="49" fontId="28" fillId="0" borderId="0" xfId="0" applyNumberFormat="1" applyFont="1" applyAlignment="1">
      <alignment vertical="top" wrapText="1"/>
    </xf>
    <xf numFmtId="49" fontId="30" fillId="0" borderId="1" xfId="0" applyNumberFormat="1" applyFont="1" applyFill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29" fillId="0" borderId="0" xfId="0" applyFont="1" applyAlignment="1">
      <alignment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33" fillId="0" borderId="1" xfId="0" applyNumberFormat="1" applyFont="1" applyFill="1" applyBorder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49" fontId="20" fillId="0" borderId="0" xfId="0" applyNumberFormat="1" applyFont="1" applyFill="1" applyAlignment="1">
      <alignment vertical="top" wrapText="1"/>
    </xf>
    <xf numFmtId="49" fontId="17" fillId="0" borderId="1" xfId="0" applyNumberFormat="1" applyFont="1" applyBorder="1" applyAlignment="1">
      <alignment horizontal="left" vertical="top" wrapText="1"/>
    </xf>
    <xf numFmtId="49" fontId="16" fillId="0" borderId="6" xfId="0" applyNumberFormat="1" applyFont="1" applyFill="1" applyBorder="1" applyAlignment="1">
      <alignment vertical="top" wrapText="1"/>
    </xf>
    <xf numFmtId="49" fontId="34" fillId="0" borderId="1" xfId="0" applyNumberFormat="1" applyFont="1" applyBorder="1" applyAlignment="1">
      <alignment vertical="top" wrapText="1"/>
    </xf>
    <xf numFmtId="49" fontId="34" fillId="0" borderId="1" xfId="0" applyNumberFormat="1" applyFont="1" applyFill="1" applyBorder="1" applyAlignment="1">
      <alignment vertical="top" wrapText="1"/>
    </xf>
    <xf numFmtId="49" fontId="35" fillId="0" borderId="1" xfId="0" applyNumberFormat="1" applyFont="1" applyFill="1" applyBorder="1" applyAlignment="1">
      <alignment horizontal="left" vertical="top" wrapText="1" shrinkToFit="1"/>
    </xf>
    <xf numFmtId="49" fontId="35" fillId="0" borderId="1" xfId="0" applyNumberFormat="1" applyFont="1" applyFill="1" applyBorder="1" applyAlignment="1">
      <alignment horizontal="left" vertical="top" wrapText="1"/>
    </xf>
    <xf numFmtId="164" fontId="35" fillId="0" borderId="1" xfId="0" applyNumberFormat="1" applyFont="1" applyFill="1" applyBorder="1" applyAlignment="1">
      <alignment horizontal="left" vertical="top" wrapText="1" shrinkToFit="1"/>
    </xf>
    <xf numFmtId="4" fontId="35" fillId="0" borderId="1" xfId="0" applyNumberFormat="1" applyFont="1" applyFill="1" applyBorder="1" applyAlignment="1">
      <alignment horizontal="left" vertical="top" wrapText="1" shrinkToFit="1"/>
    </xf>
    <xf numFmtId="4" fontId="35" fillId="0" borderId="1" xfId="0" applyNumberFormat="1" applyFont="1" applyFill="1" applyBorder="1" applyAlignment="1">
      <alignment horizontal="left" vertical="top" wrapText="1"/>
    </xf>
    <xf numFmtId="49" fontId="35" fillId="0" borderId="1" xfId="0" applyNumberFormat="1" applyFont="1" applyBorder="1" applyAlignment="1">
      <alignment horizontal="left" vertical="top" wrapText="1"/>
    </xf>
    <xf numFmtId="49" fontId="37" fillId="0" borderId="0" xfId="0" applyNumberFormat="1" applyFont="1" applyAlignment="1">
      <alignment vertical="top" wrapText="1"/>
    </xf>
    <xf numFmtId="49" fontId="35" fillId="0" borderId="1" xfId="0" applyNumberFormat="1" applyFont="1" applyFill="1" applyBorder="1" applyAlignment="1">
      <alignment vertical="top" wrapText="1" shrinkToFit="1"/>
    </xf>
    <xf numFmtId="49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36" fillId="0" borderId="0" xfId="0" applyFont="1" applyFill="1" applyBorder="1" applyAlignment="1">
      <alignment vertical="top" wrapText="1"/>
    </xf>
    <xf numFmtId="0" fontId="41" fillId="0" borderId="0" xfId="0" applyNumberFormat="1" applyFont="1" applyBorder="1" applyAlignment="1">
      <alignment vertical="top" wrapText="1"/>
    </xf>
    <xf numFmtId="0" fontId="40" fillId="0" borderId="0" xfId="0" applyFont="1" applyFill="1" applyAlignment="1">
      <alignment vertical="top" wrapText="1"/>
    </xf>
    <xf numFmtId="49" fontId="34" fillId="0" borderId="0" xfId="0" applyNumberFormat="1" applyFont="1" applyAlignment="1">
      <alignment vertical="top" wrapText="1"/>
    </xf>
    <xf numFmtId="0" fontId="39" fillId="0" borderId="0" xfId="0" applyFont="1" applyFill="1" applyAlignment="1">
      <alignment vertical="top" wrapText="1"/>
    </xf>
    <xf numFmtId="0" fontId="42" fillId="0" borderId="0" xfId="0" applyFont="1" applyBorder="1" applyAlignment="1">
      <alignment vertical="top" wrapText="1"/>
    </xf>
    <xf numFmtId="49" fontId="35" fillId="0" borderId="1" xfId="0" applyNumberFormat="1" applyFont="1" applyBorder="1" applyAlignment="1">
      <alignment horizontal="left" vertical="top" wrapText="1"/>
    </xf>
    <xf numFmtId="0" fontId="36" fillId="0" borderId="0" xfId="0" applyFont="1" applyAlignment="1">
      <alignment vertical="top" wrapText="1"/>
    </xf>
    <xf numFmtId="0" fontId="27" fillId="0" borderId="0" xfId="0" applyNumberFormat="1" applyFont="1" applyBorder="1" applyAlignment="1">
      <alignment vertical="top" wrapText="1"/>
    </xf>
    <xf numFmtId="0" fontId="38" fillId="0" borderId="0" xfId="0" applyFont="1" applyFill="1" applyAlignment="1">
      <alignment vertical="top" wrapText="1"/>
    </xf>
    <xf numFmtId="49" fontId="23" fillId="0" borderId="0" xfId="0" applyNumberFormat="1" applyFont="1" applyBorder="1" applyAlignment="1">
      <alignment vertical="top" wrapText="1" shrinkToFit="1"/>
    </xf>
    <xf numFmtId="0" fontId="3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49" fontId="35" fillId="0" borderId="1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45" fillId="0" borderId="0" xfId="0" applyFont="1"/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/>
    <xf numFmtId="0" fontId="25" fillId="0" borderId="1" xfId="0" applyFont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vertical="top" wrapText="1" shrinkToFit="1"/>
    </xf>
    <xf numFmtId="0" fontId="0" fillId="0" borderId="6" xfId="0" applyBorder="1" applyAlignment="1"/>
    <xf numFmtId="0" fontId="12" fillId="0" borderId="1" xfId="0" applyFont="1" applyFill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9" fillId="0" borderId="0" xfId="0" applyNumberFormat="1" applyFont="1" applyFill="1" applyAlignment="1">
      <alignment vertical="top"/>
    </xf>
    <xf numFmtId="0" fontId="31" fillId="0" borderId="0" xfId="0" applyFont="1" applyFill="1" applyBorder="1" applyAlignment="1">
      <alignment vertical="top"/>
    </xf>
    <xf numFmtId="0" fontId="10" fillId="0" borderId="8" xfId="0" applyFont="1" applyBorder="1" applyAlignment="1">
      <alignment vertical="top" wrapText="1"/>
    </xf>
    <xf numFmtId="49" fontId="17" fillId="0" borderId="1" xfId="0" applyNumberFormat="1" applyFont="1" applyBorder="1" applyAlignment="1">
      <alignment horizontal="right" vertical="top" wrapText="1"/>
    </xf>
    <xf numFmtId="49" fontId="0" fillId="0" borderId="2" xfId="0" applyNumberFormat="1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49" fontId="11" fillId="0" borderId="3" xfId="0" applyNumberFormat="1" applyFont="1" applyBorder="1" applyAlignment="1">
      <alignment horizontal="right" vertical="top" wrapText="1"/>
    </xf>
    <xf numFmtId="49" fontId="12" fillId="0" borderId="2" xfId="0" applyNumberFormat="1" applyFont="1" applyBorder="1" applyAlignment="1">
      <alignment vertical="top" wrapText="1"/>
    </xf>
    <xf numFmtId="49" fontId="11" fillId="0" borderId="3" xfId="0" applyNumberFormat="1" applyFont="1" applyBorder="1" applyAlignment="1">
      <alignment vertical="top" wrapText="1"/>
    </xf>
    <xf numFmtId="49" fontId="15" fillId="0" borderId="1" xfId="0" applyNumberFormat="1" applyFont="1" applyFill="1" applyBorder="1" applyAlignment="1">
      <alignment horizontal="left" vertical="top" wrapText="1" shrinkToFit="1"/>
    </xf>
    <xf numFmtId="4" fontId="10" fillId="0" borderId="1" xfId="0" applyNumberFormat="1" applyFont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4" fontId="49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50" fillId="0" borderId="4" xfId="0" applyFont="1" applyBorder="1" applyAlignment="1">
      <alignment vertical="top" wrapText="1"/>
    </xf>
    <xf numFmtId="2" fontId="50" fillId="0" borderId="14" xfId="0" applyNumberFormat="1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12" fillId="0" borderId="9" xfId="0" applyNumberFormat="1" applyFont="1" applyBorder="1" applyAlignment="1">
      <alignment vertical="top" wrapText="1"/>
    </xf>
    <xf numFmtId="49" fontId="12" fillId="0" borderId="1" xfId="0" applyNumberFormat="1" applyFont="1" applyFill="1" applyBorder="1" applyAlignment="1">
      <alignment vertical="top" wrapText="1" shrinkToFit="1"/>
    </xf>
    <xf numFmtId="49" fontId="12" fillId="0" borderId="1" xfId="0" applyNumberFormat="1" applyFont="1" applyFill="1" applyBorder="1" applyAlignment="1">
      <alignment vertical="top" wrapText="1"/>
    </xf>
    <xf numFmtId="4" fontId="12" fillId="0" borderId="1" xfId="0" applyNumberFormat="1" applyFont="1" applyFill="1" applyBorder="1" applyAlignment="1">
      <alignment vertical="top" wrapText="1" shrinkToFit="1"/>
    </xf>
    <xf numFmtId="4" fontId="12" fillId="0" borderId="1" xfId="0" applyNumberFormat="1" applyFont="1" applyFill="1" applyBorder="1" applyAlignment="1">
      <alignment vertical="top" wrapText="1"/>
    </xf>
    <xf numFmtId="4" fontId="12" fillId="0" borderId="1" xfId="0" applyNumberFormat="1" applyFont="1" applyBorder="1" applyAlignment="1">
      <alignment vertical="top" wrapText="1"/>
    </xf>
    <xf numFmtId="49" fontId="12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/>
    </xf>
    <xf numFmtId="4" fontId="12" fillId="0" borderId="1" xfId="0" applyNumberFormat="1" applyFont="1" applyBorder="1" applyAlignment="1">
      <alignment horizontal="right" vertical="top"/>
    </xf>
    <xf numFmtId="0" fontId="43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43" fillId="0" borderId="1" xfId="0" applyFont="1" applyFill="1" applyBorder="1" applyAlignment="1">
      <alignment vertical="top" wrapText="1" shrinkToFi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right" vertical="top" wrapText="1"/>
    </xf>
    <xf numFmtId="49" fontId="15" fillId="0" borderId="4" xfId="0" applyNumberFormat="1" applyFont="1" applyFill="1" applyBorder="1" applyAlignment="1">
      <alignment horizontal="left" vertical="top" wrapText="1" shrinkToFit="1"/>
    </xf>
    <xf numFmtId="49" fontId="15" fillId="0" borderId="4" xfId="0" applyNumberFormat="1" applyFont="1" applyFill="1" applyBorder="1" applyAlignment="1">
      <alignment horizontal="left" vertical="top" wrapText="1"/>
    </xf>
    <xf numFmtId="49" fontId="15" fillId="0" borderId="1" xfId="0" applyNumberFormat="1" applyFont="1" applyFill="1" applyBorder="1" applyAlignment="1">
      <alignment horizontal="left" vertical="top" wrapText="1"/>
    </xf>
    <xf numFmtId="164" fontId="15" fillId="0" borderId="1" xfId="0" applyNumberFormat="1" applyFont="1" applyFill="1" applyBorder="1" applyAlignment="1">
      <alignment horizontal="left" vertical="top" wrapText="1" shrinkToFit="1"/>
    </xf>
    <xf numFmtId="4" fontId="15" fillId="0" borderId="1" xfId="0" applyNumberFormat="1" applyFont="1" applyFill="1" applyBorder="1" applyAlignment="1">
      <alignment horizontal="left" vertical="top" wrapText="1" shrinkToFit="1"/>
    </xf>
    <xf numFmtId="4" fontId="15" fillId="0" borderId="1" xfId="0" applyNumberFormat="1" applyFont="1" applyFill="1" applyBorder="1" applyAlignment="1">
      <alignment horizontal="left" vertical="top" wrapText="1"/>
    </xf>
    <xf numFmtId="49" fontId="15" fillId="0" borderId="1" xfId="0" applyNumberFormat="1" applyFont="1" applyFill="1" applyBorder="1" applyAlignment="1">
      <alignment horizontal="right" vertical="top" wrapText="1"/>
    </xf>
    <xf numFmtId="49" fontId="15" fillId="0" borderId="1" xfId="0" applyNumberFormat="1" applyFont="1" applyFill="1" applyBorder="1" applyAlignment="1">
      <alignment horizontal="center" vertical="top" wrapText="1" shrinkToFit="1"/>
    </xf>
    <xf numFmtId="14" fontId="15" fillId="0" borderId="1" xfId="0" applyNumberFormat="1" applyFont="1" applyFill="1" applyBorder="1" applyAlignment="1">
      <alignment horizontal="left" vertical="top" wrapText="1"/>
    </xf>
    <xf numFmtId="0" fontId="51" fillId="0" borderId="1" xfId="0" applyFont="1" applyFill="1" applyBorder="1" applyAlignment="1">
      <alignment vertical="top" wrapText="1" shrinkToFit="1"/>
    </xf>
    <xf numFmtId="0" fontId="52" fillId="0" borderId="1" xfId="0" applyFont="1" applyBorder="1" applyAlignment="1">
      <alignment vertical="top" wrapText="1"/>
    </xf>
    <xf numFmtId="0" fontId="15" fillId="0" borderId="3" xfId="0" applyFont="1" applyFill="1" applyBorder="1" applyAlignment="1">
      <alignment vertical="top" wrapText="1" shrinkToFit="1"/>
    </xf>
    <xf numFmtId="4" fontId="15" fillId="0" borderId="3" xfId="0" applyNumberFormat="1" applyFont="1" applyFill="1" applyBorder="1" applyAlignment="1">
      <alignment vertical="top" wrapText="1" shrinkToFit="1"/>
    </xf>
    <xf numFmtId="0" fontId="1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 shrinkToFit="1"/>
    </xf>
    <xf numFmtId="4" fontId="15" fillId="0" borderId="1" xfId="0" applyNumberFormat="1" applyFont="1" applyFill="1" applyBorder="1" applyAlignment="1">
      <alignment horizontal="right" vertical="top" wrapText="1" shrinkToFit="1"/>
    </xf>
    <xf numFmtId="4" fontId="15" fillId="0" borderId="1" xfId="0" applyNumberFormat="1" applyFont="1" applyFill="1" applyBorder="1" applyAlignment="1">
      <alignment vertical="top" wrapText="1" shrinkToFit="1"/>
    </xf>
    <xf numFmtId="4" fontId="15" fillId="0" borderId="1" xfId="0" applyNumberFormat="1" applyFont="1" applyFill="1" applyBorder="1" applyAlignment="1">
      <alignment vertical="top" wrapText="1"/>
    </xf>
    <xf numFmtId="14" fontId="15" fillId="0" borderId="1" xfId="0" applyNumberFormat="1" applyFont="1" applyFill="1" applyBorder="1" applyAlignment="1">
      <alignment horizontal="right" vertical="top" wrapText="1"/>
    </xf>
    <xf numFmtId="0" fontId="15" fillId="0" borderId="1" xfId="0" applyNumberFormat="1" applyFont="1" applyFill="1" applyBorder="1" applyAlignment="1">
      <alignment horizontal="right" vertical="top" wrapText="1" shrinkToFit="1"/>
    </xf>
    <xf numFmtId="14" fontId="15" fillId="0" borderId="1" xfId="0" applyNumberFormat="1" applyFont="1" applyFill="1" applyBorder="1" applyAlignment="1">
      <alignment horizontal="right" vertical="top" wrapText="1" shrinkToFit="1"/>
    </xf>
    <xf numFmtId="49" fontId="15" fillId="0" borderId="1" xfId="0" applyNumberFormat="1" applyFont="1" applyFill="1" applyBorder="1" applyAlignment="1">
      <alignment vertical="top" wrapText="1" shrinkToFit="1"/>
    </xf>
    <xf numFmtId="0" fontId="12" fillId="0" borderId="1" xfId="0" applyFont="1" applyFill="1" applyBorder="1" applyAlignment="1">
      <alignment horizontal="right" vertical="top" wrapText="1"/>
    </xf>
    <xf numFmtId="49" fontId="11" fillId="0" borderId="2" xfId="0" applyNumberFormat="1" applyFont="1" applyBorder="1" applyAlignment="1">
      <alignment vertical="top" wrapText="1"/>
    </xf>
    <xf numFmtId="49" fontId="11" fillId="0" borderId="9" xfId="0" applyNumberFormat="1" applyFont="1" applyBorder="1" applyAlignment="1">
      <alignment vertical="top" wrapText="1"/>
    </xf>
    <xf numFmtId="0" fontId="50" fillId="0" borderId="1" xfId="0" applyFont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top" wrapText="1" shrinkToFit="1"/>
    </xf>
    <xf numFmtId="49" fontId="12" fillId="0" borderId="4" xfId="0" applyNumberFormat="1" applyFont="1" applyFill="1" applyBorder="1" applyAlignment="1">
      <alignment vertical="top" wrapText="1" shrinkToFit="1"/>
    </xf>
    <xf numFmtId="49" fontId="11" fillId="0" borderId="3" xfId="0" applyNumberFormat="1" applyFont="1" applyFill="1" applyBorder="1" applyAlignment="1">
      <alignment horizontal="right" vertical="top" wrapText="1"/>
    </xf>
    <xf numFmtId="49" fontId="12" fillId="0" borderId="4" xfId="0" applyNumberFormat="1" applyFont="1" applyFill="1" applyBorder="1" applyAlignment="1">
      <alignment vertical="top" wrapText="1"/>
    </xf>
    <xf numFmtId="49" fontId="12" fillId="0" borderId="4" xfId="0" applyNumberFormat="1" applyFont="1" applyBorder="1" applyAlignment="1">
      <alignment vertical="top" wrapText="1"/>
    </xf>
    <xf numFmtId="49" fontId="12" fillId="0" borderId="4" xfId="0" applyNumberFormat="1" applyFont="1" applyBorder="1" applyAlignment="1">
      <alignment horizontal="right" vertical="top" wrapText="1"/>
    </xf>
    <xf numFmtId="49" fontId="11" fillId="0" borderId="12" xfId="0" applyNumberFormat="1" applyFont="1" applyBorder="1" applyAlignment="1">
      <alignment vertical="top" wrapText="1"/>
    </xf>
    <xf numFmtId="49" fontId="11" fillId="0" borderId="12" xfId="0" applyNumberFormat="1" applyFont="1" applyBorder="1" applyAlignment="1">
      <alignment horizontal="right" vertical="top" wrapText="1"/>
    </xf>
    <xf numFmtId="4" fontId="11" fillId="0" borderId="12" xfId="0" applyNumberFormat="1" applyFont="1" applyBorder="1" applyAlignment="1">
      <alignment horizontal="right" vertical="top" wrapText="1"/>
    </xf>
    <xf numFmtId="49" fontId="11" fillId="0" borderId="12" xfId="0" applyNumberFormat="1" applyFont="1" applyFill="1" applyBorder="1" applyAlignment="1">
      <alignment vertical="top" wrapText="1"/>
    </xf>
    <xf numFmtId="49" fontId="11" fillId="0" borderId="13" xfId="0" applyNumberFormat="1" applyFont="1" applyBorder="1" applyAlignment="1">
      <alignment vertical="top" wrapText="1"/>
    </xf>
    <xf numFmtId="4" fontId="12" fillId="0" borderId="1" xfId="0" applyNumberFormat="1" applyFont="1" applyFill="1" applyBorder="1" applyAlignment="1">
      <alignment horizontal="center" vertical="top" wrapText="1" shrinkToFit="1"/>
    </xf>
    <xf numFmtId="14" fontId="12" fillId="0" borderId="1" xfId="0" applyNumberFormat="1" applyFont="1" applyFill="1" applyBorder="1" applyAlignment="1">
      <alignment vertical="top" wrapText="1"/>
    </xf>
    <xf numFmtId="164" fontId="29" fillId="0" borderId="1" xfId="0" applyNumberFormat="1" applyFont="1" applyBorder="1" applyAlignment="1">
      <alignment horizontal="right" vertical="top"/>
    </xf>
    <xf numFmtId="4" fontId="29" fillId="0" borderId="1" xfId="0" applyNumberFormat="1" applyFont="1" applyBorder="1" applyAlignment="1">
      <alignment horizontal="right" vertical="top"/>
    </xf>
    <xf numFmtId="164" fontId="12" fillId="0" borderId="1" xfId="0" applyNumberFormat="1" applyFont="1" applyFill="1" applyBorder="1" applyAlignment="1">
      <alignment vertical="top" wrapText="1" shrinkToFit="1"/>
    </xf>
    <xf numFmtId="0" fontId="24" fillId="0" borderId="11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top" wrapText="1"/>
    </xf>
    <xf numFmtId="0" fontId="0" fillId="0" borderId="9" xfId="0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5" xfId="0" applyFont="1" applyBorder="1" applyAlignment="1">
      <alignment horizontal="right" vertical="top" wrapText="1"/>
    </xf>
    <xf numFmtId="0" fontId="0" fillId="0" borderId="9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49" fontId="11" fillId="0" borderId="2" xfId="0" applyNumberFormat="1" applyFont="1" applyBorder="1" applyAlignment="1">
      <alignment vertical="top" wrapText="1"/>
    </xf>
    <xf numFmtId="49" fontId="11" fillId="0" borderId="5" xfId="0" applyNumberFormat="1" applyFont="1" applyBorder="1" applyAlignment="1">
      <alignment vertical="top" wrapText="1"/>
    </xf>
    <xf numFmtId="49" fontId="11" fillId="0" borderId="6" xfId="0" applyNumberFormat="1" applyFont="1" applyBorder="1" applyAlignment="1">
      <alignment vertical="top" wrapText="1"/>
    </xf>
    <xf numFmtId="49" fontId="11" fillId="0" borderId="9" xfId="0" applyNumberFormat="1" applyFont="1" applyBorder="1" applyAlignment="1">
      <alignment horizontal="right" vertical="top" wrapText="1"/>
    </xf>
    <xf numFmtId="49" fontId="11" fillId="0" borderId="7" xfId="0" applyNumberFormat="1" applyFont="1" applyBorder="1" applyAlignment="1">
      <alignment horizontal="right" vertical="top" wrapText="1"/>
    </xf>
    <xf numFmtId="49" fontId="19" fillId="0" borderId="11" xfId="0" applyNumberFormat="1" applyFont="1" applyBorder="1" applyAlignment="1">
      <alignment horizontal="center" vertical="top" wrapText="1"/>
    </xf>
    <xf numFmtId="0" fontId="13" fillId="0" borderId="12" xfId="0" applyFont="1" applyBorder="1"/>
    <xf numFmtId="0" fontId="13" fillId="0" borderId="13" xfId="0" applyFont="1" applyBorder="1"/>
    <xf numFmtId="0" fontId="11" fillId="0" borderId="2" xfId="0" applyNumberFormat="1" applyFont="1" applyBorder="1" applyAlignment="1">
      <alignment horizontal="right" vertical="top" wrapText="1"/>
    </xf>
    <xf numFmtId="49" fontId="11" fillId="0" borderId="6" xfId="0" applyNumberFormat="1" applyFont="1" applyBorder="1" applyAlignment="1">
      <alignment horizontal="right" vertical="top" wrapText="1"/>
    </xf>
    <xf numFmtId="49" fontId="11" fillId="0" borderId="5" xfId="0" applyNumberFormat="1" applyFont="1" applyBorder="1" applyAlignment="1">
      <alignment horizontal="right" vertical="top" wrapText="1"/>
    </xf>
    <xf numFmtId="49" fontId="20" fillId="0" borderId="0" xfId="0" applyNumberFormat="1" applyFont="1" applyAlignment="1">
      <alignment horizontal="center" vertical="top" wrapText="1"/>
    </xf>
    <xf numFmtId="49" fontId="19" fillId="0" borderId="12" xfId="0" applyNumberFormat="1" applyFont="1" applyBorder="1" applyAlignment="1">
      <alignment horizontal="center" vertical="top" wrapText="1"/>
    </xf>
    <xf numFmtId="49" fontId="11" fillId="0" borderId="9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7" xfId="0" applyNumberFormat="1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9" fillId="0" borderId="6" xfId="0" applyFont="1" applyBorder="1" applyAlignment="1">
      <alignment vertical="top" wrapText="1"/>
    </xf>
    <xf numFmtId="0" fontId="18" fillId="0" borderId="2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0" fontId="15" fillId="0" borderId="1" xfId="0" applyNumberFormat="1" applyFont="1" applyFill="1" applyBorder="1" applyAlignment="1">
      <alignment horizontal="right" vertical="top" wrapText="1"/>
    </xf>
    <xf numFmtId="0" fontId="15" fillId="0" borderId="1" xfId="0" applyNumberFormat="1" applyFont="1" applyFill="1" applyBorder="1" applyAlignment="1">
      <alignment horizontal="left" vertical="top" wrapText="1"/>
    </xf>
  </cellXfs>
  <cellStyles count="38">
    <cellStyle name="Денежный 2" xfId="15"/>
    <cellStyle name="Денежный 3" xfId="29"/>
    <cellStyle name="Обычный" xfId="0" builtinId="0"/>
    <cellStyle name="Обычный 10" xfId="1"/>
    <cellStyle name="Обычный 10 2" xfId="16"/>
    <cellStyle name="Обычный 11" xfId="2"/>
    <cellStyle name="Обычный 11 2" xfId="17"/>
    <cellStyle name="Обычный 12" xfId="3"/>
    <cellStyle name="Обычный 12 2" xfId="18"/>
    <cellStyle name="Обычный 13" xfId="4"/>
    <cellStyle name="Обычный 13 2" xfId="19"/>
    <cellStyle name="Обычный 14" xfId="14"/>
    <cellStyle name="Обычный 15" xfId="13"/>
    <cellStyle name="Обычный 15 2" xfId="32"/>
    <cellStyle name="Обычный 16" xfId="24"/>
    <cellStyle name="Обычный 16 2" xfId="34"/>
    <cellStyle name="Обычный 17" xfId="25"/>
    <cellStyle name="Обычный 17 2" xfId="35"/>
    <cellStyle name="Обычный 18" xfId="26"/>
    <cellStyle name="Обычный 18 2" xfId="36"/>
    <cellStyle name="Обычный 19" xfId="28"/>
    <cellStyle name="Обычный 2" xfId="12"/>
    <cellStyle name="Обычный 2 2" xfId="23"/>
    <cellStyle name="Обычный 20" xfId="27"/>
    <cellStyle name="Обычный 21" xfId="37"/>
    <cellStyle name="Обычный 3" xfId="5"/>
    <cellStyle name="Обычный 4" xfId="6"/>
    <cellStyle name="Обычный 5" xfId="7"/>
    <cellStyle name="Обычный 6" xfId="11"/>
    <cellStyle name="Обычный 6 2" xfId="22"/>
    <cellStyle name="Обычный 6 2 2" xfId="33"/>
    <cellStyle name="Обычный 6 3" xfId="31"/>
    <cellStyle name="Обычный 7" xfId="8"/>
    <cellStyle name="Обычный 8" xfId="9"/>
    <cellStyle name="Обычный 9" xfId="10"/>
    <cellStyle name="Обычный 9 2" xfId="20"/>
    <cellStyle name="Финансовый 2" xfId="21"/>
    <cellStyle name="Финансовый 3" xfId="30"/>
  </cellStyles>
  <dxfs count="0"/>
  <tableStyles count="0" defaultTableStyle="TableStyleMedium9" defaultPivotStyle="PivotStyleLight16"/>
  <colors>
    <mruColors>
      <color rgb="FF009900"/>
      <color rgb="FFFF00FF"/>
      <color rgb="FFFF5050"/>
      <color rgb="FF008000"/>
      <color rgb="FF66CCFF"/>
      <color rgb="FFC45D08"/>
      <color rgb="FFCC00CC"/>
      <color rgb="FF28A87D"/>
      <color rgb="FF660066"/>
      <color rgb="FF4F252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36"/>
  <sheetViews>
    <sheetView view="pageBreakPreview" zoomScale="86" zoomScaleNormal="80" zoomScaleSheetLayoutView="86" workbookViewId="0">
      <pane xSplit="12" ySplit="6" topLeftCell="M7" activePane="bottomRight" state="frozen"/>
      <selection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G12" sqref="G12"/>
    </sheetView>
  </sheetViews>
  <sheetFormatPr defaultRowHeight="12.75"/>
  <cols>
    <col min="1" max="4" width="9.140625" style="4"/>
    <col min="5" max="5" width="14" style="3" customWidth="1"/>
    <col min="6" max="6" width="15.140625" style="4" customWidth="1"/>
    <col min="7" max="7" width="33.42578125" style="15" customWidth="1"/>
    <col min="8" max="8" width="6.140625" style="15" customWidth="1"/>
    <col min="9" max="9" width="9.42578125" style="5" customWidth="1"/>
    <col min="10" max="10" width="32" style="12" customWidth="1"/>
    <col min="11" max="11" width="13.5703125" style="4" customWidth="1"/>
    <col min="12" max="12" width="12.7109375" style="4" customWidth="1"/>
    <col min="13" max="13" width="13" style="34" customWidth="1"/>
    <col min="14" max="14" width="14.140625" style="6" customWidth="1"/>
    <col min="15" max="15" width="12.85546875" style="6" customWidth="1"/>
    <col min="16" max="16" width="13.85546875" style="6" customWidth="1"/>
    <col min="17" max="17" width="16.140625" style="4" customWidth="1"/>
    <col min="18" max="18" width="14.7109375" style="20" customWidth="1"/>
    <col min="19" max="19" width="39.28515625" style="4" customWidth="1"/>
    <col min="20" max="20" width="29.5703125" style="4" customWidth="1"/>
    <col min="21" max="21" width="22.7109375" style="4" customWidth="1"/>
    <col min="22" max="22" width="32.85546875" style="4" customWidth="1"/>
    <col min="23" max="23" width="22.28515625" style="15" customWidth="1"/>
    <col min="24" max="24" width="9.140625" style="45"/>
    <col min="25" max="25" width="18.7109375" style="4" customWidth="1"/>
    <col min="26" max="16384" width="9.140625" style="4"/>
  </cols>
  <sheetData>
    <row r="4" spans="5:24">
      <c r="E4" s="89"/>
      <c r="F4" s="15"/>
      <c r="J4" s="42"/>
      <c r="K4" s="15"/>
      <c r="L4" s="15"/>
      <c r="M4" s="90"/>
      <c r="N4" s="91"/>
      <c r="O4" s="91"/>
      <c r="P4" s="91"/>
      <c r="Q4" s="15"/>
      <c r="R4" s="52"/>
      <c r="S4" s="15"/>
    </row>
    <row r="5" spans="5:24" ht="12.75" customHeight="1">
      <c r="H5" s="4"/>
    </row>
    <row r="6" spans="5:24" ht="12.75" customHeight="1">
      <c r="H6" s="4"/>
    </row>
    <row r="7" spans="5:24" s="15" customFormat="1" ht="15" customHeight="1">
      <c r="E7" s="3"/>
      <c r="F7" s="4"/>
      <c r="H7" s="4"/>
      <c r="I7" s="5"/>
      <c r="J7" s="12"/>
      <c r="K7" s="4"/>
      <c r="L7" s="4"/>
      <c r="M7" s="34"/>
      <c r="N7" s="6"/>
      <c r="O7" s="6"/>
      <c r="P7" s="6"/>
      <c r="Q7" s="4"/>
      <c r="R7" s="20"/>
      <c r="S7" s="4"/>
      <c r="T7" s="4"/>
      <c r="U7" s="4"/>
      <c r="V7" s="4"/>
      <c r="X7" s="45"/>
    </row>
    <row r="8" spans="5:24" s="15" customFormat="1" ht="42" customHeight="1">
      <c r="E8" s="3"/>
      <c r="F8" s="4"/>
      <c r="H8" s="4"/>
      <c r="I8" s="5"/>
      <c r="J8" s="12"/>
      <c r="K8" s="4"/>
      <c r="L8" s="4"/>
      <c r="M8" s="34"/>
      <c r="N8" s="6"/>
      <c r="O8" s="6"/>
      <c r="P8" s="6"/>
      <c r="Q8" s="4"/>
      <c r="R8" s="20"/>
      <c r="S8" s="4"/>
      <c r="T8" s="4"/>
      <c r="U8" s="4"/>
      <c r="V8" s="4"/>
      <c r="X8" s="45"/>
    </row>
    <row r="9" spans="5:24" ht="33" customHeight="1">
      <c r="E9" s="109"/>
      <c r="F9" s="110"/>
      <c r="G9" s="109" t="s">
        <v>50</v>
      </c>
      <c r="H9" s="110"/>
      <c r="I9" s="110"/>
      <c r="J9"/>
    </row>
    <row r="10" spans="5:24" ht="14.25" customHeight="1">
      <c r="E10" s="111"/>
      <c r="F10" s="111"/>
      <c r="G10" s="110"/>
      <c r="H10" s="110"/>
      <c r="I10" s="110"/>
      <c r="J10"/>
    </row>
    <row r="11" spans="5:24" ht="36.75" customHeight="1">
      <c r="E11" s="110"/>
      <c r="F11" s="112"/>
      <c r="G11" s="112" t="s">
        <v>127</v>
      </c>
      <c r="H11" s="113"/>
      <c r="I11" s="110"/>
      <c r="J11"/>
    </row>
    <row r="12" spans="5:24" ht="36" customHeight="1">
      <c r="E12" s="110"/>
      <c r="F12" s="112"/>
      <c r="G12" s="112" t="s">
        <v>126</v>
      </c>
      <c r="H12" s="113"/>
      <c r="I12" s="110"/>
      <c r="J12"/>
    </row>
    <row r="13" spans="5:24" ht="36" customHeight="1">
      <c r="E13" s="110"/>
      <c r="F13" s="112"/>
      <c r="G13" s="112" t="s">
        <v>51</v>
      </c>
      <c r="H13" s="113"/>
      <c r="I13" s="110"/>
      <c r="J13"/>
    </row>
    <row r="14" spans="5:24" ht="32.25" customHeight="1">
      <c r="E14" s="110"/>
      <c r="F14" s="112"/>
      <c r="G14" s="112" t="s">
        <v>52</v>
      </c>
      <c r="H14" s="113"/>
      <c r="I14" s="110"/>
      <c r="J14"/>
    </row>
    <row r="15" spans="5:24" ht="14.25" customHeight="1">
      <c r="E15" s="110"/>
      <c r="F15" s="110"/>
      <c r="G15" s="110"/>
      <c r="H15" s="110"/>
      <c r="I15" s="110"/>
      <c r="J15"/>
    </row>
    <row r="16" spans="5:24" ht="14.25" customHeight="1">
      <c r="E16"/>
      <c r="F16"/>
      <c r="G16"/>
      <c r="H16"/>
      <c r="I16"/>
      <c r="J16"/>
    </row>
    <row r="17" spans="5:10" ht="14.25" customHeight="1">
      <c r="E17"/>
      <c r="F17"/>
      <c r="G17"/>
      <c r="H17"/>
      <c r="I17"/>
      <c r="J17"/>
    </row>
    <row r="18" spans="5:10" ht="14.25" customHeight="1">
      <c r="E18"/>
      <c r="F18"/>
      <c r="G18"/>
      <c r="H18"/>
      <c r="I18"/>
      <c r="J18"/>
    </row>
    <row r="19" spans="5:10" ht="14.25" customHeight="1">
      <c r="E19"/>
      <c r="F19"/>
      <c r="G19"/>
      <c r="H19"/>
      <c r="I19"/>
      <c r="J19"/>
    </row>
    <row r="20" spans="5:10" ht="14.25" customHeight="1">
      <c r="H20" s="4"/>
    </row>
    <row r="21" spans="5:10" ht="14.25" customHeight="1">
      <c r="H21" s="4"/>
    </row>
    <row r="22" spans="5:10" ht="14.25" customHeight="1">
      <c r="H22" s="4"/>
    </row>
    <row r="23" spans="5:10" ht="10.5" customHeight="1">
      <c r="H23" s="4"/>
    </row>
    <row r="24" spans="5:10" ht="11.25" customHeight="1">
      <c r="H24" s="4"/>
    </row>
    <row r="25" spans="5:10" ht="19.5" customHeight="1">
      <c r="H25" s="4"/>
    </row>
    <row r="26" spans="5:10" ht="12.75" customHeight="1">
      <c r="H26" s="4"/>
    </row>
    <row r="27" spans="5:10" ht="12.75" customHeight="1">
      <c r="H27" s="4"/>
    </row>
    <row r="28" spans="5:10" ht="12.75" customHeight="1">
      <c r="H28" s="4"/>
    </row>
    <row r="29" spans="5:10" ht="12.75" customHeight="1">
      <c r="H29" s="4"/>
    </row>
    <row r="30" spans="5:10" ht="12.75" customHeight="1">
      <c r="H30" s="4"/>
    </row>
    <row r="31" spans="5:10" ht="12.75" customHeight="1">
      <c r="H31" s="4"/>
    </row>
    <row r="32" spans="5:10" ht="12.75" customHeight="1">
      <c r="H32" s="4"/>
    </row>
    <row r="33" spans="1:25" ht="12.75" customHeight="1">
      <c r="H33" s="4"/>
    </row>
    <row r="34" spans="1:25" s="5" customFormat="1" ht="12.75" customHeight="1">
      <c r="A34" s="4"/>
      <c r="B34" s="4"/>
      <c r="C34" s="4"/>
      <c r="D34" s="4"/>
      <c r="E34" s="3"/>
      <c r="F34" s="4"/>
      <c r="G34" s="15"/>
      <c r="H34" s="4"/>
      <c r="J34" s="12"/>
      <c r="K34" s="4"/>
      <c r="L34" s="4"/>
      <c r="M34" s="34"/>
      <c r="N34" s="6"/>
      <c r="O34" s="6"/>
      <c r="P34" s="6"/>
      <c r="Q34" s="4"/>
      <c r="R34" s="20"/>
      <c r="S34" s="4"/>
      <c r="T34" s="4"/>
      <c r="U34" s="4"/>
      <c r="V34" s="4"/>
      <c r="W34" s="15"/>
      <c r="X34" s="45"/>
      <c r="Y34" s="4"/>
    </row>
    <row r="35" spans="1:25" s="5" customFormat="1" ht="12.75" customHeight="1">
      <c r="A35" s="4"/>
      <c r="B35" s="4"/>
      <c r="C35" s="4"/>
      <c r="D35" s="4"/>
      <c r="E35" s="3"/>
      <c r="F35" s="4"/>
      <c r="G35" s="15"/>
      <c r="H35" s="4"/>
      <c r="J35" s="12"/>
      <c r="K35" s="4"/>
      <c r="L35" s="4"/>
      <c r="M35" s="34"/>
      <c r="N35" s="6"/>
      <c r="O35" s="6"/>
      <c r="P35" s="6"/>
      <c r="Q35" s="4"/>
      <c r="R35" s="20"/>
      <c r="S35" s="4"/>
      <c r="T35" s="4"/>
      <c r="U35" s="4"/>
      <c r="V35" s="4"/>
      <c r="W35" s="15"/>
      <c r="X35" s="45"/>
      <c r="Y35" s="4"/>
    </row>
    <row r="36" spans="1:25" s="5" customFormat="1" ht="12.75" customHeight="1">
      <c r="A36" s="4"/>
      <c r="B36" s="4"/>
      <c r="C36" s="4"/>
      <c r="D36" s="4"/>
      <c r="E36" s="3"/>
      <c r="F36" s="4"/>
      <c r="G36" s="94"/>
      <c r="H36" s="4"/>
      <c r="J36" s="12"/>
      <c r="K36" s="4"/>
      <c r="L36" s="4"/>
      <c r="M36" s="34"/>
      <c r="N36" s="6"/>
      <c r="O36" s="6"/>
      <c r="P36" s="6"/>
      <c r="Q36" s="4"/>
      <c r="R36" s="20"/>
      <c r="S36" s="4"/>
      <c r="T36" s="4"/>
      <c r="U36" s="4"/>
      <c r="V36" s="4"/>
      <c r="W36" s="15"/>
      <c r="X36" s="45"/>
      <c r="Y36" s="4"/>
    </row>
  </sheetData>
  <pageMargins left="0.78740157480314965" right="0.39370078740157483" top="0.98425196850393704" bottom="0.98425196850393704" header="0.51181102362204722" footer="0.51181102362204722"/>
  <pageSetup paperSize="9" scale="7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="80" zoomScaleNormal="80" zoomScaleSheetLayoutView="86" workbookViewId="0">
      <pane xSplit="7" ySplit="6" topLeftCell="H7" activePane="bottomRight" state="frozen"/>
      <selection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C12" sqref="C12"/>
    </sheetView>
  </sheetViews>
  <sheetFormatPr defaultRowHeight="12.75"/>
  <cols>
    <col min="1" max="1" width="14" style="3" customWidth="1"/>
    <col min="2" max="2" width="18.42578125" style="4" customWidth="1"/>
    <col min="3" max="3" width="33.42578125" style="15" customWidth="1"/>
    <col min="4" max="4" width="9.42578125" style="5" customWidth="1"/>
    <col min="5" max="5" width="29.140625" style="12" customWidth="1"/>
    <col min="6" max="6" width="13.5703125" style="4" customWidth="1"/>
    <col min="7" max="7" width="12.7109375" style="4" customWidth="1"/>
    <col min="8" max="8" width="13" style="34" customWidth="1"/>
    <col min="9" max="9" width="15.28515625" style="6" customWidth="1"/>
    <col min="10" max="10" width="13.5703125" style="6" customWidth="1"/>
    <col min="11" max="11" width="15.140625" style="6" customWidth="1"/>
    <col min="12" max="12" width="16.140625" style="4" customWidth="1"/>
    <col min="13" max="13" width="14.7109375" style="20" customWidth="1"/>
    <col min="14" max="14" width="39.28515625" style="4" customWidth="1"/>
    <col min="15" max="15" width="29.5703125" style="4" customWidth="1"/>
    <col min="16" max="16" width="22.7109375" style="4" customWidth="1"/>
    <col min="17" max="17" width="32.85546875" style="4" customWidth="1"/>
    <col min="18" max="18" width="22.28515625" style="15" customWidth="1"/>
    <col min="19" max="19" width="18.7109375" style="4" customWidth="1"/>
    <col min="20" max="16384" width="9.140625" style="4"/>
  </cols>
  <sheetData>
    <row r="1" spans="1:19">
      <c r="A1" s="89"/>
      <c r="B1" s="15"/>
      <c r="E1" s="42"/>
      <c r="F1" s="15"/>
      <c r="G1" s="15"/>
      <c r="H1" s="90"/>
      <c r="I1" s="91"/>
      <c r="J1" s="91"/>
      <c r="K1" s="91"/>
      <c r="L1" s="15"/>
      <c r="M1" s="52"/>
      <c r="N1" s="15"/>
    </row>
    <row r="2" spans="1:19" ht="31.5" customHeight="1">
      <c r="A2" s="2" t="s">
        <v>11</v>
      </c>
      <c r="B2" s="99"/>
      <c r="C2" s="119" t="s">
        <v>12</v>
      </c>
      <c r="D2" s="120"/>
      <c r="E2" s="121"/>
      <c r="F2" s="43"/>
      <c r="G2" s="43"/>
      <c r="H2" s="104"/>
      <c r="I2" s="105"/>
      <c r="J2" s="93"/>
      <c r="K2" s="100"/>
      <c r="L2" s="75"/>
      <c r="M2" s="75"/>
      <c r="N2" s="107"/>
      <c r="O2" s="103"/>
      <c r="P2" s="92"/>
      <c r="Q2" s="97"/>
      <c r="R2" s="101"/>
    </row>
    <row r="3" spans="1:19" ht="12.75" customHeight="1">
      <c r="C3" s="4"/>
      <c r="P3" s="1" t="s">
        <v>23</v>
      </c>
    </row>
    <row r="4" spans="1:19" ht="80.25" customHeight="1">
      <c r="A4" s="35" t="s">
        <v>19</v>
      </c>
      <c r="B4" s="13" t="s">
        <v>13</v>
      </c>
      <c r="C4" s="201" t="s">
        <v>16</v>
      </c>
      <c r="D4" s="202"/>
      <c r="E4" s="13" t="s">
        <v>44</v>
      </c>
      <c r="F4" s="198" t="s">
        <v>25</v>
      </c>
      <c r="G4" s="199"/>
      <c r="H4" s="200"/>
      <c r="I4" s="46" t="s">
        <v>14</v>
      </c>
      <c r="J4" s="46" t="s">
        <v>24</v>
      </c>
      <c r="K4" s="46" t="s">
        <v>17</v>
      </c>
      <c r="L4" s="48" t="s">
        <v>45</v>
      </c>
      <c r="M4" s="70" t="s">
        <v>47</v>
      </c>
      <c r="N4" s="13" t="s">
        <v>8</v>
      </c>
      <c r="O4" s="13" t="s">
        <v>9</v>
      </c>
      <c r="P4" s="13" t="s">
        <v>18</v>
      </c>
      <c r="Q4" s="13" t="s">
        <v>20</v>
      </c>
      <c r="R4" s="117" t="s">
        <v>0</v>
      </c>
    </row>
    <row r="5" spans="1:19" ht="12.75" customHeight="1" thickBot="1">
      <c r="A5" s="7">
        <v>1</v>
      </c>
      <c r="B5" s="10">
        <v>2</v>
      </c>
      <c r="C5" s="206">
        <v>3</v>
      </c>
      <c r="D5" s="207"/>
      <c r="E5" s="125">
        <v>4</v>
      </c>
      <c r="F5" s="203">
        <v>5</v>
      </c>
      <c r="G5" s="204"/>
      <c r="H5" s="205"/>
      <c r="I5" s="9">
        <v>6</v>
      </c>
      <c r="J5" s="9">
        <v>7</v>
      </c>
      <c r="K5" s="9">
        <v>8</v>
      </c>
      <c r="L5" s="8">
        <v>9</v>
      </c>
      <c r="M5" s="21">
        <v>10</v>
      </c>
      <c r="N5" s="8">
        <v>11</v>
      </c>
      <c r="O5" s="8">
        <v>12</v>
      </c>
      <c r="P5" s="8">
        <v>13</v>
      </c>
      <c r="Q5" s="8">
        <v>14</v>
      </c>
      <c r="R5" s="44">
        <v>15</v>
      </c>
      <c r="S5" s="118"/>
    </row>
    <row r="6" spans="1:19" ht="17.25" customHeight="1" thickBot="1">
      <c r="A6" s="124" t="s">
        <v>38</v>
      </c>
      <c r="B6" s="194" t="s">
        <v>39</v>
      </c>
      <c r="C6" s="195"/>
      <c r="D6" s="195"/>
      <c r="E6" s="195"/>
      <c r="F6" s="195"/>
      <c r="G6" s="196"/>
      <c r="H6" s="116"/>
      <c r="I6" s="116"/>
      <c r="J6" s="116"/>
      <c r="K6" s="116"/>
      <c r="L6" s="197"/>
      <c r="M6" s="197"/>
      <c r="N6" s="197"/>
      <c r="O6" s="197"/>
      <c r="P6" s="197"/>
      <c r="Q6" s="197"/>
      <c r="R6" s="197"/>
    </row>
    <row r="7" spans="1:19" s="15" customFormat="1" ht="38.25" customHeight="1">
      <c r="A7" s="115" t="s">
        <v>105</v>
      </c>
      <c r="B7" s="131" t="s">
        <v>130</v>
      </c>
      <c r="C7" s="131" t="s">
        <v>128</v>
      </c>
      <c r="D7" s="131"/>
      <c r="E7" s="131"/>
      <c r="F7" s="131"/>
      <c r="G7" s="131"/>
      <c r="H7" s="191">
        <v>46</v>
      </c>
      <c r="I7" s="192">
        <v>76161.600000000006</v>
      </c>
      <c r="J7" s="142"/>
      <c r="K7" s="142"/>
      <c r="L7" s="190">
        <v>39477</v>
      </c>
      <c r="M7" s="174"/>
      <c r="N7" s="148" t="s">
        <v>129</v>
      </c>
      <c r="O7" s="13"/>
      <c r="P7" s="149"/>
      <c r="Q7" s="147"/>
      <c r="R7" s="149"/>
    </row>
    <row r="8" spans="1:19" ht="38.25" customHeight="1">
      <c r="A8" s="115" t="s">
        <v>106</v>
      </c>
      <c r="B8" s="131"/>
      <c r="C8" s="13"/>
      <c r="D8" s="13"/>
      <c r="E8" s="13"/>
      <c r="F8" s="13"/>
      <c r="G8" s="145"/>
      <c r="H8" s="150"/>
      <c r="I8" s="146"/>
      <c r="J8" s="46"/>
      <c r="K8" s="46"/>
      <c r="L8" s="13"/>
      <c r="M8" s="151"/>
      <c r="N8" s="148"/>
      <c r="O8" s="13"/>
      <c r="P8" s="13"/>
      <c r="Q8" s="13"/>
      <c r="R8" s="117"/>
    </row>
    <row r="9" spans="1:19" ht="20.25" customHeight="1">
      <c r="A9" s="115" t="s">
        <v>107</v>
      </c>
      <c r="B9" s="131"/>
      <c r="C9" s="13"/>
      <c r="D9" s="13"/>
      <c r="E9" s="13"/>
      <c r="F9" s="13"/>
      <c r="G9" s="146"/>
      <c r="H9" s="13"/>
      <c r="I9" s="146"/>
      <c r="J9" s="46"/>
      <c r="K9" s="143"/>
      <c r="L9" s="13"/>
      <c r="M9" s="151"/>
      <c r="N9" s="13"/>
      <c r="O9" s="13"/>
      <c r="P9" s="13"/>
      <c r="Q9" s="13"/>
      <c r="R9" s="117"/>
    </row>
    <row r="10" spans="1:19" ht="14.25" customHeight="1">
      <c r="A10" s="115"/>
      <c r="B10" s="132"/>
      <c r="C10" s="114"/>
      <c r="D10" s="8"/>
      <c r="E10" s="13"/>
      <c r="F10" s="8"/>
      <c r="G10" s="8"/>
      <c r="H10" s="73"/>
      <c r="I10" s="47"/>
      <c r="J10" s="55"/>
      <c r="K10" s="55"/>
      <c r="L10" s="8"/>
      <c r="M10" s="21"/>
      <c r="N10" s="8"/>
      <c r="O10" s="8"/>
      <c r="P10" s="8"/>
      <c r="Q10" s="8"/>
      <c r="R10" s="14"/>
    </row>
    <row r="11" spans="1:19" ht="14.25" customHeight="1">
      <c r="A11" s="69"/>
      <c r="B11" s="14"/>
      <c r="C11" s="114"/>
      <c r="D11" s="8"/>
      <c r="E11" s="13"/>
      <c r="F11" s="8"/>
      <c r="G11" s="8"/>
      <c r="H11" s="73"/>
      <c r="I11" s="47"/>
      <c r="J11" s="55"/>
      <c r="K11" s="55"/>
      <c r="L11" s="8"/>
      <c r="M11" s="21"/>
      <c r="N11" s="8"/>
      <c r="O11" s="8"/>
      <c r="P11" s="8"/>
      <c r="Q11" s="8"/>
      <c r="R11" s="14"/>
    </row>
    <row r="12" spans="1:19" ht="14.25" customHeight="1">
      <c r="A12" s="69"/>
      <c r="B12" s="14"/>
      <c r="C12" s="114"/>
      <c r="D12" s="8"/>
      <c r="E12" s="13"/>
      <c r="F12" s="8"/>
      <c r="G12" s="8"/>
      <c r="H12" s="73"/>
      <c r="I12" s="47"/>
      <c r="J12" s="55"/>
      <c r="K12" s="55"/>
      <c r="L12" s="8"/>
      <c r="M12" s="21"/>
      <c r="N12" s="8"/>
      <c r="O12" s="8"/>
      <c r="P12" s="8"/>
      <c r="Q12" s="8"/>
      <c r="R12" s="14"/>
    </row>
    <row r="13" spans="1:19" ht="14.25" customHeight="1">
      <c r="A13" s="69"/>
      <c r="B13" s="14"/>
      <c r="C13" s="114"/>
      <c r="D13" s="8"/>
      <c r="E13" s="13"/>
      <c r="F13" s="8"/>
      <c r="G13" s="8"/>
      <c r="H13" s="73"/>
      <c r="I13" s="47"/>
      <c r="J13" s="55"/>
      <c r="K13" s="55"/>
      <c r="L13" s="8"/>
      <c r="M13" s="21"/>
      <c r="N13" s="8"/>
      <c r="O13" s="8"/>
      <c r="P13" s="8"/>
      <c r="Q13" s="8"/>
      <c r="R13" s="14"/>
    </row>
    <row r="14" spans="1:19" ht="14.25" customHeight="1">
      <c r="A14" s="69"/>
      <c r="B14" s="14"/>
      <c r="C14" s="114"/>
      <c r="D14" s="8"/>
      <c r="E14" s="13"/>
      <c r="F14" s="8"/>
      <c r="G14" s="8"/>
      <c r="H14" s="73"/>
      <c r="I14" s="47"/>
      <c r="J14" s="55"/>
      <c r="K14" s="55"/>
      <c r="L14" s="133"/>
      <c r="M14" s="21"/>
      <c r="N14" s="8"/>
      <c r="O14" s="8"/>
      <c r="P14" s="8"/>
      <c r="Q14" s="8"/>
      <c r="R14" s="14"/>
    </row>
    <row r="15" spans="1:19" ht="14.25" customHeight="1">
      <c r="A15" s="74"/>
      <c r="B15" s="14"/>
      <c r="C15" s="114"/>
      <c r="D15" s="8"/>
      <c r="E15" s="13"/>
      <c r="F15" s="8"/>
      <c r="G15" s="8"/>
      <c r="H15" s="73"/>
      <c r="I15" s="47"/>
      <c r="J15" s="55"/>
      <c r="K15" s="55"/>
      <c r="L15" s="8"/>
      <c r="M15" s="21"/>
      <c r="N15" s="8"/>
      <c r="O15" s="8"/>
      <c r="P15" s="8"/>
      <c r="Q15" s="8"/>
      <c r="R15" s="14"/>
    </row>
    <row r="16" spans="1:19" ht="14.25" customHeight="1">
      <c r="A16" s="74"/>
      <c r="B16" s="14"/>
      <c r="C16" s="114"/>
      <c r="D16" s="8"/>
      <c r="E16" s="13"/>
      <c r="F16" s="8"/>
      <c r="G16" s="8"/>
      <c r="H16" s="73"/>
      <c r="I16" s="47"/>
      <c r="J16" s="55"/>
      <c r="K16" s="55"/>
      <c r="L16" s="8"/>
      <c r="M16" s="21"/>
      <c r="N16" s="8"/>
      <c r="O16" s="8"/>
      <c r="P16" s="8"/>
      <c r="Q16" s="8"/>
      <c r="R16" s="14"/>
    </row>
    <row r="17" spans="1:18" ht="14.25" customHeight="1">
      <c r="A17" s="67"/>
      <c r="B17" s="14"/>
      <c r="C17" s="114"/>
      <c r="D17" s="8"/>
      <c r="E17" s="13"/>
      <c r="F17" s="8"/>
      <c r="G17" s="8"/>
      <c r="H17" s="73"/>
      <c r="I17" s="55"/>
      <c r="J17" s="55"/>
      <c r="K17" s="55"/>
      <c r="L17" s="8"/>
      <c r="M17" s="21"/>
      <c r="N17" s="8"/>
      <c r="O17" s="8"/>
      <c r="P17" s="8"/>
      <c r="Q17" s="8"/>
      <c r="R17" s="14"/>
    </row>
    <row r="18" spans="1:18" ht="10.5" customHeight="1">
      <c r="A18" s="58"/>
      <c r="B18" s="8"/>
      <c r="C18" s="65"/>
      <c r="D18" s="8"/>
      <c r="E18" s="13"/>
      <c r="F18" s="8"/>
      <c r="G18" s="8"/>
      <c r="H18" s="72"/>
      <c r="I18" s="55"/>
      <c r="J18" s="55"/>
      <c r="K18" s="55"/>
      <c r="L18" s="8"/>
      <c r="M18" s="21"/>
      <c r="N18" s="8"/>
      <c r="O18" s="8"/>
      <c r="P18" s="8"/>
      <c r="Q18" s="8"/>
      <c r="R18" s="14"/>
    </row>
    <row r="19" spans="1:18" ht="11.25" customHeight="1">
      <c r="A19" s="58"/>
      <c r="B19" s="57"/>
      <c r="C19" s="8"/>
      <c r="D19" s="11"/>
      <c r="E19" s="13"/>
      <c r="F19" s="8"/>
      <c r="G19" s="8"/>
      <c r="H19" s="73"/>
      <c r="I19" s="55"/>
      <c r="J19" s="55"/>
      <c r="K19" s="55"/>
      <c r="L19" s="8"/>
      <c r="M19" s="21"/>
      <c r="N19" s="8"/>
      <c r="O19" s="8"/>
      <c r="P19" s="8"/>
      <c r="Q19" s="8"/>
      <c r="R19" s="14"/>
    </row>
    <row r="20" spans="1:18" ht="73.5" customHeight="1">
      <c r="C20" s="4"/>
      <c r="G20" s="61">
        <f>SUM(G7:G19)</f>
        <v>0</v>
      </c>
      <c r="M20" s="4"/>
    </row>
    <row r="21" spans="1:18" ht="12.75" customHeight="1">
      <c r="E21" s="71"/>
      <c r="M21" s="4"/>
    </row>
    <row r="22" spans="1:18" ht="12.75" customHeight="1"/>
    <row r="23" spans="1:18" ht="12.75" customHeight="1"/>
    <row r="24" spans="1:18" ht="12.75" customHeight="1"/>
    <row r="25" spans="1:18" ht="12.75" customHeight="1"/>
    <row r="26" spans="1:18" ht="12.75" customHeight="1"/>
    <row r="27" spans="1:18" ht="12.75" customHeight="1"/>
    <row r="28" spans="1:18" ht="12.75" customHeight="1"/>
    <row r="29" spans="1:18" ht="12.75" customHeight="1"/>
    <row r="30" spans="1:18" ht="12.75" customHeight="1"/>
    <row r="31" spans="1:18" ht="12.75" customHeight="1">
      <c r="C31" s="94"/>
    </row>
  </sheetData>
  <mergeCells count="6">
    <mergeCell ref="B6:G6"/>
    <mergeCell ref="L6:R6"/>
    <mergeCell ref="F4:H4"/>
    <mergeCell ref="C4:D4"/>
    <mergeCell ref="F5:H5"/>
    <mergeCell ref="C5:D5"/>
  </mergeCells>
  <phoneticPr fontId="11" type="noConversion"/>
  <pageMargins left="0.78740157480314965" right="0.39370078740157483" top="0.98425196850393704" bottom="0.98425196850393704" header="0.51181102362204722" footer="0.51181102362204722"/>
  <pageSetup paperSize="9" scale="7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zoomScale="94" zoomScaleNormal="94" workbookViewId="0">
      <pane xSplit="1" ySplit="5" topLeftCell="B6" activePane="bottomRight" state="frozen"/>
      <selection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P7" sqref="P4:Q7"/>
    </sheetView>
  </sheetViews>
  <sheetFormatPr defaultRowHeight="11.25"/>
  <cols>
    <col min="1" max="1" width="11.85546875" style="25" customWidth="1"/>
    <col min="2" max="2" width="38.140625" style="24" customWidth="1"/>
    <col min="3" max="3" width="33.7109375" style="24" customWidth="1"/>
    <col min="4" max="4" width="10.140625" style="25" customWidth="1"/>
    <col min="5" max="5" width="29.42578125" style="25" customWidth="1"/>
    <col min="6" max="6" width="16.5703125" style="24" customWidth="1"/>
    <col min="7" max="7" width="11.7109375" style="24" customWidth="1"/>
    <col min="8" max="8" width="11.42578125" style="24" customWidth="1"/>
    <col min="9" max="9" width="14.28515625" style="24" customWidth="1"/>
    <col min="10" max="10" width="13.42578125" style="24" customWidth="1"/>
    <col min="11" max="11" width="17.28515625" style="24" customWidth="1"/>
    <col min="12" max="12" width="14" style="24" customWidth="1"/>
    <col min="13" max="13" width="13.28515625" style="26" customWidth="1"/>
    <col min="14" max="14" width="33.5703125" style="24" customWidth="1"/>
    <col min="15" max="15" width="26.140625" style="24" customWidth="1"/>
    <col min="16" max="16" width="22.28515625" style="24" customWidth="1"/>
    <col min="17" max="17" width="31.5703125" style="24" customWidth="1"/>
    <col min="18" max="18" width="23.85546875" style="24" customWidth="1"/>
    <col min="19" max="19" width="23.28515625" style="24" customWidth="1"/>
    <col min="20" max="16384" width="9.140625" style="24"/>
  </cols>
  <sheetData>
    <row r="1" spans="1:17">
      <c r="G1" s="25"/>
    </row>
    <row r="2" spans="1:17" ht="33.75" customHeight="1">
      <c r="A2" s="28" t="s">
        <v>11</v>
      </c>
      <c r="B2" s="41" t="s">
        <v>12</v>
      </c>
      <c r="C2" s="41"/>
      <c r="D2" s="76"/>
      <c r="E2" s="76"/>
      <c r="F2" s="64"/>
      <c r="I2" s="25"/>
      <c r="K2" s="64"/>
      <c r="M2" s="64"/>
      <c r="O2" s="102"/>
    </row>
    <row r="3" spans="1:17" ht="8.25" customHeight="1">
      <c r="A3" s="24"/>
      <c r="C3" s="56"/>
      <c r="P3" s="24" t="s">
        <v>23</v>
      </c>
    </row>
    <row r="4" spans="1:17" ht="80.25" customHeight="1">
      <c r="A4" s="29" t="s">
        <v>19</v>
      </c>
      <c r="B4" s="29" t="s">
        <v>13</v>
      </c>
      <c r="C4" s="208" t="s">
        <v>16</v>
      </c>
      <c r="D4" s="209"/>
      <c r="E4" s="31" t="s">
        <v>44</v>
      </c>
      <c r="F4" s="208" t="s">
        <v>25</v>
      </c>
      <c r="G4" s="210"/>
      <c r="H4" s="209"/>
      <c r="I4" s="29" t="s">
        <v>14</v>
      </c>
      <c r="J4" s="29" t="s">
        <v>24</v>
      </c>
      <c r="K4" s="29" t="s">
        <v>17</v>
      </c>
      <c r="L4" s="29" t="s">
        <v>45</v>
      </c>
      <c r="M4" s="53" t="s">
        <v>7</v>
      </c>
      <c r="N4" s="63" t="s">
        <v>8</v>
      </c>
      <c r="O4" s="63" t="s">
        <v>9</v>
      </c>
      <c r="P4" s="63" t="s">
        <v>18</v>
      </c>
      <c r="Q4" s="63" t="s">
        <v>20</v>
      </c>
    </row>
    <row r="5" spans="1:17" ht="12.75" customHeight="1" thickBot="1">
      <c r="A5" s="30">
        <v>1</v>
      </c>
      <c r="B5" s="126">
        <v>2</v>
      </c>
      <c r="C5" s="211">
        <v>3</v>
      </c>
      <c r="D5" s="212"/>
      <c r="E5" s="49">
        <v>4</v>
      </c>
      <c r="F5" s="216">
        <v>5</v>
      </c>
      <c r="G5" s="217"/>
      <c r="H5" s="218"/>
      <c r="I5" s="30">
        <v>6</v>
      </c>
      <c r="J5" s="30">
        <v>7</v>
      </c>
      <c r="K5" s="30">
        <v>8</v>
      </c>
      <c r="L5" s="30">
        <v>9</v>
      </c>
      <c r="M5" s="30">
        <v>10</v>
      </c>
      <c r="N5" s="30">
        <v>11</v>
      </c>
      <c r="O5" s="30">
        <v>12</v>
      </c>
      <c r="P5" s="30" t="s">
        <v>1</v>
      </c>
      <c r="Q5" s="30">
        <v>14</v>
      </c>
    </row>
    <row r="6" spans="1:17" ht="12.75" customHeight="1" thickBot="1">
      <c r="A6" s="127" t="s">
        <v>10</v>
      </c>
      <c r="B6" s="213" t="s">
        <v>41</v>
      </c>
      <c r="C6" s="214"/>
      <c r="D6" s="215"/>
      <c r="E6" s="78"/>
      <c r="F6" s="32"/>
      <c r="G6" s="33"/>
      <c r="H6" s="29"/>
      <c r="I6" s="29"/>
      <c r="J6" s="29"/>
      <c r="K6" s="29"/>
      <c r="L6" s="29"/>
      <c r="M6" s="30"/>
      <c r="N6" s="29"/>
      <c r="O6" s="29"/>
      <c r="P6" s="29"/>
      <c r="Q6" s="29"/>
    </row>
    <row r="7" spans="1:17" ht="12" customHeight="1">
      <c r="A7" s="129" t="s">
        <v>53</v>
      </c>
      <c r="B7" s="152"/>
      <c r="C7" s="152"/>
      <c r="D7" s="153"/>
      <c r="E7" s="154"/>
      <c r="F7" s="154"/>
      <c r="G7" s="155"/>
      <c r="H7" s="129"/>
      <c r="I7" s="156"/>
      <c r="J7" s="157"/>
      <c r="K7" s="157"/>
      <c r="L7" s="154"/>
      <c r="M7" s="158"/>
      <c r="N7" s="154"/>
      <c r="O7" s="154"/>
      <c r="P7" s="129"/>
      <c r="Q7" s="59"/>
    </row>
    <row r="8" spans="1:17" ht="11.25" customHeight="1">
      <c r="A8" s="134"/>
      <c r="B8" s="177"/>
      <c r="C8" s="29"/>
      <c r="D8" s="31"/>
      <c r="E8" s="137"/>
      <c r="F8" s="134"/>
      <c r="G8" s="37"/>
      <c r="H8" s="81"/>
      <c r="I8" s="84"/>
      <c r="J8" s="85"/>
      <c r="K8" s="85"/>
      <c r="L8" s="86"/>
      <c r="M8" s="86"/>
      <c r="N8" s="79"/>
      <c r="O8" s="82"/>
      <c r="P8" s="81"/>
      <c r="Q8" s="81"/>
    </row>
    <row r="9" spans="1:17" ht="11.25" customHeight="1">
      <c r="A9" s="80"/>
      <c r="B9" s="81"/>
      <c r="C9" s="88"/>
      <c r="D9" s="106"/>
      <c r="E9" s="106"/>
      <c r="F9" s="106"/>
      <c r="G9" s="83"/>
      <c r="H9" s="135"/>
      <c r="I9" s="136"/>
      <c r="J9" s="85"/>
      <c r="K9" s="85"/>
      <c r="L9" s="98"/>
      <c r="M9" s="98"/>
      <c r="N9" s="79"/>
      <c r="O9" s="106"/>
      <c r="P9" s="81"/>
      <c r="Q9" s="81"/>
    </row>
    <row r="10" spans="1:17" ht="11.25" customHeight="1">
      <c r="A10" s="80"/>
      <c r="B10" s="81"/>
      <c r="C10" s="88"/>
      <c r="D10" s="106"/>
      <c r="E10" s="106"/>
      <c r="F10" s="106"/>
      <c r="G10" s="83"/>
      <c r="H10" s="81"/>
      <c r="I10" s="84"/>
      <c r="J10" s="85"/>
      <c r="K10" s="85"/>
      <c r="L10" s="98"/>
      <c r="M10" s="98"/>
      <c r="N10" s="79"/>
      <c r="O10" s="106"/>
      <c r="P10" s="81"/>
      <c r="Q10" s="81"/>
    </row>
    <row r="11" spans="1:17">
      <c r="A11" s="80"/>
      <c r="B11" s="81"/>
      <c r="C11" s="88"/>
      <c r="D11" s="106"/>
      <c r="E11" s="106"/>
      <c r="F11" s="106"/>
      <c r="G11" s="83"/>
      <c r="H11" s="81"/>
      <c r="I11" s="84"/>
      <c r="J11" s="85"/>
      <c r="K11" s="85"/>
      <c r="L11" s="98"/>
      <c r="M11" s="98"/>
      <c r="N11" s="79"/>
      <c r="O11" s="106"/>
      <c r="P11" s="81"/>
      <c r="Q11" s="81"/>
    </row>
    <row r="12" spans="1:17">
      <c r="A12" s="80"/>
      <c r="B12" s="81"/>
      <c r="C12" s="88"/>
      <c r="D12" s="106"/>
      <c r="E12" s="106"/>
      <c r="F12" s="106"/>
      <c r="G12" s="83"/>
      <c r="H12" s="81"/>
      <c r="I12" s="84"/>
      <c r="J12" s="85"/>
      <c r="K12" s="85"/>
      <c r="L12" s="98"/>
      <c r="M12" s="98"/>
      <c r="N12" s="79"/>
      <c r="O12" s="106"/>
      <c r="P12" s="81"/>
      <c r="Q12" s="81"/>
    </row>
  </sheetData>
  <sheetProtection selectLockedCells="1" selectUnlockedCells="1"/>
  <mergeCells count="5">
    <mergeCell ref="C4:D4"/>
    <mergeCell ref="F4:H4"/>
    <mergeCell ref="C5:D5"/>
    <mergeCell ref="B6:D6"/>
    <mergeCell ref="F5:H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4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4"/>
  <sheetViews>
    <sheetView zoomScale="90" zoomScaleNormal="90" zoomScaleSheetLayoutView="96" workbookViewId="0">
      <pane xSplit="1" ySplit="5" topLeftCell="B51" activePane="bottomRight" state="frozen"/>
      <selection pane="topRight" activeCell="B1" sqref="B1"/>
      <selection pane="bottomLeft" activeCell="A6" sqref="A6"/>
      <selection pane="bottomRight" activeCell="H62" sqref="H62"/>
    </sheetView>
  </sheetViews>
  <sheetFormatPr defaultRowHeight="11.25"/>
  <cols>
    <col min="1" max="1" width="12.28515625" style="25" customWidth="1"/>
    <col min="2" max="2" width="37.140625" style="24" customWidth="1"/>
    <col min="3" max="3" width="34.42578125" style="24" customWidth="1"/>
    <col min="4" max="4" width="23.42578125" style="24" customWidth="1"/>
    <col min="5" max="5" width="12.28515625" style="24" customWidth="1"/>
    <col min="6" max="6" width="12.140625" style="24" customWidth="1"/>
    <col min="7" max="7" width="10.42578125" style="24" customWidth="1"/>
    <col min="8" max="8" width="14.140625" style="24" customWidth="1"/>
    <col min="9" max="9" width="14" style="24" customWidth="1"/>
    <col min="10" max="10" width="14.140625" style="24" customWidth="1"/>
    <col min="11" max="11" width="13.140625" style="24" customWidth="1"/>
    <col min="12" max="12" width="13.5703125" style="26" customWidth="1"/>
    <col min="13" max="13" width="31" style="24" customWidth="1"/>
    <col min="14" max="14" width="23.5703125" style="24" customWidth="1"/>
    <col min="15" max="15" width="21.85546875" style="25" customWidth="1"/>
    <col min="16" max="16" width="28.42578125" style="24" customWidth="1"/>
    <col min="17" max="17" width="14.5703125" style="24" customWidth="1"/>
    <col min="18" max="18" width="9.140625" style="24"/>
    <col min="19" max="19" width="9.140625" style="24" customWidth="1"/>
    <col min="20" max="16384" width="9.140625" style="24"/>
  </cols>
  <sheetData>
    <row r="1" spans="1:16">
      <c r="F1" s="25"/>
    </row>
    <row r="2" spans="1:16" ht="19.5" customHeight="1">
      <c r="A2" s="27" t="s">
        <v>11</v>
      </c>
      <c r="B2" s="219" t="s">
        <v>12</v>
      </c>
      <c r="C2" s="219"/>
      <c r="D2" s="64"/>
      <c r="G2" s="25"/>
      <c r="K2" s="64"/>
      <c r="N2" s="68"/>
      <c r="O2" s="95"/>
      <c r="P2" s="87"/>
    </row>
    <row r="3" spans="1:16" ht="11.25" customHeight="1">
      <c r="A3" s="24"/>
      <c r="K3" s="26"/>
      <c r="O3" s="25" t="s">
        <v>23</v>
      </c>
    </row>
    <row r="4" spans="1:16" ht="80.25" customHeight="1">
      <c r="A4" s="29" t="s">
        <v>19</v>
      </c>
      <c r="B4" s="29" t="s">
        <v>13</v>
      </c>
      <c r="C4" s="175" t="s">
        <v>16</v>
      </c>
      <c r="D4" s="29" t="s">
        <v>44</v>
      </c>
      <c r="E4" s="208" t="s">
        <v>25</v>
      </c>
      <c r="F4" s="210"/>
      <c r="G4" s="209"/>
      <c r="H4" s="29" t="s">
        <v>14</v>
      </c>
      <c r="I4" s="29" t="s">
        <v>24</v>
      </c>
      <c r="J4" s="29" t="s">
        <v>17</v>
      </c>
      <c r="K4" s="62" t="s">
        <v>6</v>
      </c>
      <c r="L4" s="66" t="s">
        <v>7</v>
      </c>
      <c r="M4" s="29" t="s">
        <v>8</v>
      </c>
      <c r="N4" s="29" t="s">
        <v>9</v>
      </c>
      <c r="O4" s="31" t="s">
        <v>18</v>
      </c>
      <c r="P4" s="29" t="s">
        <v>20</v>
      </c>
    </row>
    <row r="5" spans="1:16" ht="12.75" customHeight="1" thickBot="1">
      <c r="A5" s="29" t="s">
        <v>26</v>
      </c>
      <c r="B5" s="128">
        <v>2</v>
      </c>
      <c r="C5" s="176">
        <v>3</v>
      </c>
      <c r="D5" s="128">
        <v>4</v>
      </c>
      <c r="E5" s="221">
        <v>5</v>
      </c>
      <c r="F5" s="222"/>
      <c r="G5" s="223"/>
      <c r="H5" s="128">
        <v>6</v>
      </c>
      <c r="I5" s="128">
        <v>7</v>
      </c>
      <c r="J5" s="128">
        <v>8</v>
      </c>
      <c r="K5" s="126">
        <v>9</v>
      </c>
      <c r="L5" s="126">
        <v>10</v>
      </c>
      <c r="M5" s="126">
        <v>11</v>
      </c>
      <c r="N5" s="126">
        <v>12</v>
      </c>
      <c r="O5" s="180">
        <v>13</v>
      </c>
      <c r="P5" s="126">
        <v>14</v>
      </c>
    </row>
    <row r="6" spans="1:16" ht="12.75" customHeight="1" thickBot="1">
      <c r="A6" s="138" t="s">
        <v>98</v>
      </c>
      <c r="B6" s="213" t="s">
        <v>40</v>
      </c>
      <c r="C6" s="220"/>
      <c r="D6" s="184"/>
      <c r="E6" s="184"/>
      <c r="F6" s="184"/>
      <c r="G6" s="184"/>
      <c r="H6" s="185"/>
      <c r="I6" s="186"/>
      <c r="J6" s="184"/>
      <c r="K6" s="185"/>
      <c r="L6" s="185"/>
      <c r="M6" s="184"/>
      <c r="N6" s="184"/>
      <c r="O6" s="187"/>
      <c r="P6" s="188"/>
    </row>
    <row r="7" spans="1:16" ht="13.5" customHeight="1">
      <c r="A7" s="139" t="s">
        <v>97</v>
      </c>
      <c r="B7" s="179" t="s">
        <v>113</v>
      </c>
      <c r="C7" s="179" t="s">
        <v>179</v>
      </c>
      <c r="D7" s="139" t="s">
        <v>131</v>
      </c>
      <c r="E7" s="189"/>
      <c r="F7" s="139">
        <v>1982</v>
      </c>
      <c r="G7" s="193">
        <f>1*1000</f>
        <v>1000</v>
      </c>
      <c r="H7" s="141">
        <v>98200</v>
      </c>
      <c r="I7" s="182"/>
      <c r="J7" s="182"/>
      <c r="K7" s="182"/>
      <c r="L7" s="183"/>
      <c r="M7" s="182"/>
      <c r="N7" s="182"/>
      <c r="O7" s="181"/>
      <c r="P7" s="182"/>
    </row>
    <row r="8" spans="1:16" ht="12.75" customHeight="1">
      <c r="A8" s="139" t="s">
        <v>99</v>
      </c>
      <c r="B8" s="139" t="s">
        <v>113</v>
      </c>
      <c r="C8" s="179" t="s">
        <v>180</v>
      </c>
      <c r="D8" s="139" t="s">
        <v>132</v>
      </c>
      <c r="E8" s="189"/>
      <c r="F8" s="139">
        <v>1982</v>
      </c>
      <c r="G8" s="193">
        <f>3*1000</f>
        <v>3000</v>
      </c>
      <c r="H8" s="141">
        <v>452200</v>
      </c>
      <c r="I8" s="35"/>
      <c r="J8" s="35"/>
      <c r="K8" s="35"/>
      <c r="L8" s="144"/>
      <c r="M8" s="35"/>
      <c r="N8" s="35"/>
      <c r="O8" s="140"/>
      <c r="P8" s="35"/>
    </row>
    <row r="9" spans="1:16" ht="12.75" customHeight="1">
      <c r="A9" s="139" t="s">
        <v>100</v>
      </c>
      <c r="B9" s="139" t="s">
        <v>113</v>
      </c>
      <c r="C9" s="179" t="s">
        <v>181</v>
      </c>
      <c r="D9" s="139" t="s">
        <v>133</v>
      </c>
      <c r="E9" s="189"/>
      <c r="F9" s="139">
        <v>1982</v>
      </c>
      <c r="G9" s="193">
        <f>1*1000</f>
        <v>1000</v>
      </c>
      <c r="H9" s="141">
        <v>98200</v>
      </c>
      <c r="I9" s="35"/>
      <c r="J9" s="35"/>
      <c r="K9" s="35"/>
      <c r="L9" s="144"/>
      <c r="M9" s="35"/>
      <c r="N9" s="35"/>
      <c r="O9" s="140"/>
      <c r="P9" s="35"/>
    </row>
    <row r="10" spans="1:16" ht="12.75" customHeight="1">
      <c r="A10" s="139" t="s">
        <v>101</v>
      </c>
      <c r="B10" s="139" t="s">
        <v>113</v>
      </c>
      <c r="C10" s="179" t="s">
        <v>182</v>
      </c>
      <c r="D10" s="139" t="s">
        <v>134</v>
      </c>
      <c r="E10" s="189"/>
      <c r="F10" s="139">
        <v>1982</v>
      </c>
      <c r="G10" s="193">
        <f>3*1000</f>
        <v>3000</v>
      </c>
      <c r="H10" s="141">
        <v>452200</v>
      </c>
      <c r="I10" s="35"/>
      <c r="J10" s="35"/>
      <c r="K10" s="35"/>
      <c r="L10" s="144"/>
      <c r="M10" s="35"/>
      <c r="N10" s="35"/>
      <c r="O10" s="140"/>
      <c r="P10" s="35"/>
    </row>
    <row r="11" spans="1:16" ht="12.75" customHeight="1">
      <c r="A11" s="139" t="s">
        <v>102</v>
      </c>
      <c r="B11" s="139" t="s">
        <v>113</v>
      </c>
      <c r="C11" s="179" t="s">
        <v>183</v>
      </c>
      <c r="D11" s="139" t="s">
        <v>135</v>
      </c>
      <c r="E11" s="189"/>
      <c r="F11" s="139">
        <v>1983</v>
      </c>
      <c r="G11" s="193">
        <f>1.5*1000</f>
        <v>1500</v>
      </c>
      <c r="H11" s="141">
        <v>124520</v>
      </c>
      <c r="I11" s="35"/>
      <c r="J11" s="35"/>
      <c r="K11" s="35"/>
      <c r="L11" s="144"/>
      <c r="M11" s="35"/>
      <c r="N11" s="35"/>
      <c r="O11" s="140"/>
      <c r="P11" s="35"/>
    </row>
    <row r="12" spans="1:16" ht="12.75" customHeight="1">
      <c r="A12" s="139" t="s">
        <v>103</v>
      </c>
      <c r="B12" s="139" t="s">
        <v>113</v>
      </c>
      <c r="C12" s="179" t="s">
        <v>184</v>
      </c>
      <c r="D12" s="139" t="s">
        <v>136</v>
      </c>
      <c r="E12" s="189"/>
      <c r="F12" s="139">
        <v>1983</v>
      </c>
      <c r="G12" s="193">
        <f>1*1000</f>
        <v>1000</v>
      </c>
      <c r="H12" s="141">
        <v>65740</v>
      </c>
      <c r="I12" s="35"/>
      <c r="J12" s="35"/>
      <c r="K12" s="35"/>
      <c r="L12" s="144"/>
      <c r="M12" s="35"/>
      <c r="N12" s="35"/>
      <c r="O12" s="140"/>
      <c r="P12" s="35"/>
    </row>
    <row r="13" spans="1:16" ht="12">
      <c r="A13" s="139" t="s">
        <v>104</v>
      </c>
      <c r="B13" s="139" t="s">
        <v>113</v>
      </c>
      <c r="C13" s="179" t="s">
        <v>185</v>
      </c>
      <c r="D13" s="139" t="s">
        <v>137</v>
      </c>
      <c r="E13" s="189"/>
      <c r="F13" s="139">
        <v>1983</v>
      </c>
      <c r="G13" s="193">
        <f>1*1000</f>
        <v>1000</v>
      </c>
      <c r="H13" s="141">
        <v>65740</v>
      </c>
      <c r="I13" s="35"/>
      <c r="J13" s="35"/>
      <c r="K13" s="35"/>
      <c r="L13" s="144"/>
      <c r="M13" s="35"/>
      <c r="N13" s="35"/>
      <c r="O13" s="140"/>
      <c r="P13" s="35"/>
    </row>
    <row r="14" spans="1:16" ht="12.75" customHeight="1">
      <c r="A14" s="139" t="s">
        <v>114</v>
      </c>
      <c r="B14" s="139" t="s">
        <v>113</v>
      </c>
      <c r="C14" s="179" t="s">
        <v>186</v>
      </c>
      <c r="D14" s="139" t="s">
        <v>138</v>
      </c>
      <c r="E14" s="189"/>
      <c r="F14" s="139">
        <v>1983</v>
      </c>
      <c r="G14" s="193">
        <f>0.5*1000</f>
        <v>500</v>
      </c>
      <c r="H14" s="141">
        <v>38450</v>
      </c>
      <c r="I14" s="35"/>
      <c r="J14" s="178"/>
      <c r="K14" s="35"/>
      <c r="L14" s="144"/>
      <c r="M14" s="35"/>
      <c r="N14" s="35"/>
      <c r="O14" s="140"/>
      <c r="P14" s="35"/>
    </row>
    <row r="15" spans="1:16" ht="12">
      <c r="A15" s="139" t="s">
        <v>115</v>
      </c>
      <c r="B15" s="139" t="s">
        <v>113</v>
      </c>
      <c r="C15" s="179" t="s">
        <v>187</v>
      </c>
      <c r="D15" s="139" t="s">
        <v>139</v>
      </c>
      <c r="E15" s="189"/>
      <c r="F15" s="139">
        <v>1983</v>
      </c>
      <c r="G15" s="193">
        <f>1.5*1000</f>
        <v>1500</v>
      </c>
      <c r="H15" s="141">
        <v>138450</v>
      </c>
      <c r="I15" s="35"/>
      <c r="J15" s="178"/>
      <c r="K15" s="35"/>
      <c r="L15" s="144"/>
      <c r="M15" s="35"/>
      <c r="N15" s="35"/>
      <c r="O15" s="140"/>
      <c r="P15" s="35"/>
    </row>
    <row r="16" spans="1:16" ht="12.75" customHeight="1">
      <c r="A16" s="139" t="s">
        <v>116</v>
      </c>
      <c r="B16" s="139" t="s">
        <v>113</v>
      </c>
      <c r="C16" s="179" t="s">
        <v>188</v>
      </c>
      <c r="D16" s="139" t="s">
        <v>140</v>
      </c>
      <c r="E16" s="189"/>
      <c r="F16" s="139">
        <v>1984</v>
      </c>
      <c r="G16" s="193">
        <f>0.5*1000</f>
        <v>500</v>
      </c>
      <c r="H16" s="141">
        <v>68450</v>
      </c>
      <c r="I16" s="35"/>
      <c r="J16" s="178"/>
      <c r="K16" s="35"/>
      <c r="L16" s="144"/>
      <c r="M16" s="35"/>
      <c r="N16" s="35"/>
      <c r="O16" s="140"/>
      <c r="P16" s="35"/>
    </row>
    <row r="17" spans="1:16" ht="12.75" customHeight="1">
      <c r="A17" s="139" t="s">
        <v>117</v>
      </c>
      <c r="B17" s="139" t="s">
        <v>113</v>
      </c>
      <c r="C17" s="179" t="s">
        <v>189</v>
      </c>
      <c r="D17" s="139" t="s">
        <v>141</v>
      </c>
      <c r="E17" s="189"/>
      <c r="F17" s="139">
        <v>1982</v>
      </c>
      <c r="G17" s="193">
        <f>0.8*1000</f>
        <v>800</v>
      </c>
      <c r="H17" s="141">
        <v>98450</v>
      </c>
      <c r="I17" s="35"/>
      <c r="J17" s="178"/>
      <c r="K17" s="35"/>
      <c r="L17" s="144"/>
      <c r="M17" s="35"/>
      <c r="N17" s="35"/>
      <c r="O17" s="140"/>
      <c r="P17" s="35"/>
    </row>
    <row r="18" spans="1:16" ht="12.75" customHeight="1">
      <c r="A18" s="139" t="s">
        <v>118</v>
      </c>
      <c r="B18" s="139" t="s">
        <v>113</v>
      </c>
      <c r="C18" s="179" t="s">
        <v>190</v>
      </c>
      <c r="D18" s="139" t="s">
        <v>142</v>
      </c>
      <c r="E18" s="189"/>
      <c r="F18" s="139">
        <v>1982</v>
      </c>
      <c r="G18" s="193">
        <f>1*1000</f>
        <v>1000</v>
      </c>
      <c r="H18" s="141">
        <v>125470</v>
      </c>
      <c r="I18" s="35"/>
      <c r="J18" s="178"/>
      <c r="K18" s="35"/>
      <c r="L18" s="144"/>
      <c r="M18" s="35"/>
      <c r="N18" s="35"/>
      <c r="O18" s="140"/>
      <c r="P18" s="35"/>
    </row>
    <row r="19" spans="1:16" ht="12.75" customHeight="1">
      <c r="A19" s="139" t="s">
        <v>119</v>
      </c>
      <c r="B19" s="139" t="s">
        <v>113</v>
      </c>
      <c r="C19" s="179" t="s">
        <v>191</v>
      </c>
      <c r="D19" s="139" t="s">
        <v>143</v>
      </c>
      <c r="E19" s="189"/>
      <c r="F19" s="139">
        <v>1982</v>
      </c>
      <c r="G19" s="193">
        <f>0.5*1000</f>
        <v>500</v>
      </c>
      <c r="H19" s="141">
        <v>61470</v>
      </c>
      <c r="I19" s="35"/>
      <c r="J19" s="35"/>
      <c r="K19" s="35"/>
      <c r="L19" s="144"/>
      <c r="M19" s="35"/>
      <c r="N19" s="35"/>
      <c r="O19" s="140"/>
      <c r="P19" s="35"/>
    </row>
    <row r="20" spans="1:16" ht="12.75" customHeight="1">
      <c r="A20" s="139" t="s">
        <v>120</v>
      </c>
      <c r="B20" s="139" t="s">
        <v>113</v>
      </c>
      <c r="C20" s="179" t="s">
        <v>192</v>
      </c>
      <c r="D20" s="139" t="s">
        <v>144</v>
      </c>
      <c r="E20" s="189"/>
      <c r="F20" s="139">
        <v>1982</v>
      </c>
      <c r="G20" s="193">
        <f>0.5*1000</f>
        <v>500</v>
      </c>
      <c r="H20" s="141">
        <v>61470</v>
      </c>
      <c r="I20" s="35"/>
      <c r="J20" s="35"/>
      <c r="K20" s="35"/>
      <c r="L20" s="144"/>
      <c r="M20" s="35"/>
      <c r="N20" s="35"/>
      <c r="O20" s="140"/>
      <c r="P20" s="35"/>
    </row>
    <row r="21" spans="1:16" ht="12.75" customHeight="1">
      <c r="A21" s="139" t="s">
        <v>121</v>
      </c>
      <c r="B21" s="139" t="s">
        <v>113</v>
      </c>
      <c r="C21" s="179" t="s">
        <v>193</v>
      </c>
      <c r="D21" s="139" t="s">
        <v>145</v>
      </c>
      <c r="E21" s="189"/>
      <c r="F21" s="139">
        <v>1982</v>
      </c>
      <c r="G21" s="193">
        <f>0.8*1000</f>
        <v>800</v>
      </c>
      <c r="H21" s="141">
        <v>78470</v>
      </c>
      <c r="I21" s="35"/>
      <c r="J21" s="35"/>
      <c r="K21" s="35"/>
      <c r="L21" s="144"/>
      <c r="M21" s="35"/>
      <c r="N21" s="35"/>
      <c r="O21" s="140"/>
      <c r="P21" s="35"/>
    </row>
    <row r="22" spans="1:16" ht="12.75" customHeight="1">
      <c r="A22" s="139" t="s">
        <v>122</v>
      </c>
      <c r="B22" s="139" t="s">
        <v>113</v>
      </c>
      <c r="C22" s="179" t="s">
        <v>194</v>
      </c>
      <c r="D22" s="139" t="s">
        <v>146</v>
      </c>
      <c r="E22" s="189"/>
      <c r="F22" s="139">
        <v>1982</v>
      </c>
      <c r="G22" s="193">
        <f>0.5*1000</f>
        <v>500</v>
      </c>
      <c r="H22" s="141">
        <v>61470</v>
      </c>
      <c r="I22" s="35"/>
      <c r="J22" s="35"/>
      <c r="K22" s="35"/>
      <c r="L22" s="144"/>
      <c r="M22" s="35"/>
      <c r="N22" s="35"/>
      <c r="O22" s="140"/>
      <c r="P22" s="35"/>
    </row>
    <row r="23" spans="1:16" ht="12.75" customHeight="1">
      <c r="A23" s="139" t="s">
        <v>123</v>
      </c>
      <c r="B23" s="139" t="s">
        <v>113</v>
      </c>
      <c r="C23" s="179" t="s">
        <v>195</v>
      </c>
      <c r="D23" s="139" t="s">
        <v>147</v>
      </c>
      <c r="E23" s="189"/>
      <c r="F23" s="139">
        <v>1982</v>
      </c>
      <c r="G23" s="193">
        <f>1.5*1000</f>
        <v>1500</v>
      </c>
      <c r="H23" s="141">
        <v>124578</v>
      </c>
      <c r="I23" s="35"/>
      <c r="J23" s="35"/>
      <c r="K23" s="35"/>
      <c r="L23" s="144"/>
      <c r="M23" s="35"/>
      <c r="N23" s="35"/>
      <c r="O23" s="140"/>
      <c r="P23" s="35"/>
    </row>
    <row r="24" spans="1:16" ht="12.75" customHeight="1">
      <c r="A24" s="139" t="s">
        <v>124</v>
      </c>
      <c r="B24" s="139" t="s">
        <v>113</v>
      </c>
      <c r="C24" s="179" t="s">
        <v>196</v>
      </c>
      <c r="D24" s="139" t="s">
        <v>148</v>
      </c>
      <c r="E24" s="189"/>
      <c r="F24" s="139">
        <v>1982</v>
      </c>
      <c r="G24" s="193">
        <f>0.6*1000</f>
        <v>600</v>
      </c>
      <c r="H24" s="141">
        <v>68470</v>
      </c>
      <c r="I24" s="35"/>
      <c r="J24" s="35"/>
      <c r="K24" s="35"/>
      <c r="L24" s="144"/>
      <c r="M24" s="35"/>
      <c r="N24" s="35"/>
      <c r="O24" s="140"/>
      <c r="P24" s="35"/>
    </row>
    <row r="25" spans="1:16" ht="12" customHeight="1">
      <c r="A25" s="139" t="s">
        <v>125</v>
      </c>
      <c r="B25" s="139" t="s">
        <v>113</v>
      </c>
      <c r="C25" s="179" t="s">
        <v>197</v>
      </c>
      <c r="D25" s="139" t="s">
        <v>149</v>
      </c>
      <c r="E25" s="189"/>
      <c r="F25" s="139">
        <v>1983</v>
      </c>
      <c r="G25" s="193">
        <f>0.4*1000</f>
        <v>400</v>
      </c>
      <c r="H25" s="141">
        <v>48470</v>
      </c>
      <c r="I25" s="35"/>
      <c r="J25" s="35"/>
      <c r="K25" s="35"/>
      <c r="L25" s="144"/>
      <c r="M25" s="35"/>
      <c r="N25" s="35"/>
      <c r="O25" s="140"/>
      <c r="P25" s="35"/>
    </row>
    <row r="26" spans="1:16" ht="12">
      <c r="A26" s="139" t="s">
        <v>164</v>
      </c>
      <c r="B26" s="139" t="s">
        <v>113</v>
      </c>
      <c r="C26" s="179" t="s">
        <v>198</v>
      </c>
      <c r="D26" s="139" t="s">
        <v>150</v>
      </c>
      <c r="E26" s="140"/>
      <c r="F26" s="139">
        <v>1982</v>
      </c>
      <c r="G26" s="193">
        <f>0.5*1000</f>
        <v>500</v>
      </c>
      <c r="H26" s="141">
        <v>61470</v>
      </c>
      <c r="I26" s="35"/>
      <c r="J26" s="35"/>
      <c r="K26" s="35"/>
      <c r="L26" s="144"/>
      <c r="M26" s="35"/>
      <c r="N26" s="35"/>
      <c r="O26" s="140"/>
      <c r="P26" s="35"/>
    </row>
    <row r="27" spans="1:16" ht="12">
      <c r="A27" s="139" t="s">
        <v>165</v>
      </c>
      <c r="B27" s="139" t="s">
        <v>113</v>
      </c>
      <c r="C27" s="179" t="s">
        <v>199</v>
      </c>
      <c r="D27" s="139" t="s">
        <v>151</v>
      </c>
      <c r="E27" s="140"/>
      <c r="F27" s="139">
        <v>1983</v>
      </c>
      <c r="G27" s="193">
        <f>0.4*1000</f>
        <v>400</v>
      </c>
      <c r="H27" s="141">
        <v>48470</v>
      </c>
      <c r="I27" s="35"/>
      <c r="J27" s="35"/>
      <c r="K27" s="35"/>
      <c r="L27" s="144"/>
      <c r="M27" s="35"/>
      <c r="N27" s="35"/>
      <c r="O27" s="140"/>
      <c r="P27" s="35"/>
    </row>
    <row r="28" spans="1:16" ht="12">
      <c r="A28" s="139" t="s">
        <v>166</v>
      </c>
      <c r="B28" s="139" t="s">
        <v>113</v>
      </c>
      <c r="C28" s="179" t="s">
        <v>200</v>
      </c>
      <c r="D28" s="139" t="s">
        <v>152</v>
      </c>
      <c r="E28" s="140"/>
      <c r="F28" s="139">
        <v>1982</v>
      </c>
      <c r="G28" s="193">
        <f>0.6*1000</f>
        <v>600</v>
      </c>
      <c r="H28" s="141">
        <v>68470</v>
      </c>
      <c r="I28" s="35"/>
      <c r="J28" s="35"/>
      <c r="K28" s="35"/>
      <c r="L28" s="144"/>
      <c r="M28" s="35"/>
      <c r="N28" s="35"/>
      <c r="O28" s="140"/>
      <c r="P28" s="35"/>
    </row>
    <row r="29" spans="1:16" ht="12">
      <c r="A29" s="139" t="s">
        <v>167</v>
      </c>
      <c r="B29" s="139" t="s">
        <v>113</v>
      </c>
      <c r="C29" s="179" t="s">
        <v>201</v>
      </c>
      <c r="D29" s="139" t="s">
        <v>153</v>
      </c>
      <c r="E29" s="140"/>
      <c r="F29" s="139">
        <v>1983</v>
      </c>
      <c r="G29" s="193">
        <f>3*1000</f>
        <v>3000</v>
      </c>
      <c r="H29" s="141">
        <v>385200</v>
      </c>
      <c r="I29" s="35"/>
      <c r="J29" s="35"/>
      <c r="K29" s="35"/>
      <c r="L29" s="144"/>
      <c r="M29" s="35"/>
      <c r="N29" s="35"/>
      <c r="O29" s="140"/>
      <c r="P29" s="35"/>
    </row>
    <row r="30" spans="1:16" ht="12">
      <c r="A30" s="139" t="s">
        <v>168</v>
      </c>
      <c r="B30" s="139" t="s">
        <v>113</v>
      </c>
      <c r="C30" s="179" t="s">
        <v>202</v>
      </c>
      <c r="D30" s="139" t="s">
        <v>154</v>
      </c>
      <c r="E30" s="140"/>
      <c r="F30" s="139">
        <v>1982</v>
      </c>
      <c r="G30" s="193">
        <f>1.5*1000</f>
        <v>1500</v>
      </c>
      <c r="H30" s="141">
        <v>124578</v>
      </c>
      <c r="I30" s="35"/>
      <c r="J30" s="35"/>
      <c r="K30" s="35"/>
      <c r="L30" s="144"/>
      <c r="M30" s="35"/>
      <c r="N30" s="35"/>
      <c r="O30" s="140"/>
      <c r="P30" s="35"/>
    </row>
    <row r="31" spans="1:16" ht="12">
      <c r="A31" s="139" t="s">
        <v>169</v>
      </c>
      <c r="B31" s="139" t="s">
        <v>113</v>
      </c>
      <c r="C31" s="179" t="s">
        <v>203</v>
      </c>
      <c r="D31" s="139" t="s">
        <v>155</v>
      </c>
      <c r="E31" s="140"/>
      <c r="F31" s="139">
        <v>1982</v>
      </c>
      <c r="G31" s="193">
        <f>1*1000</f>
        <v>1000</v>
      </c>
      <c r="H31" s="141">
        <v>128470</v>
      </c>
      <c r="I31" s="35"/>
      <c r="J31" s="35"/>
      <c r="K31" s="35"/>
      <c r="L31" s="144"/>
      <c r="M31" s="35"/>
      <c r="N31" s="35"/>
      <c r="O31" s="140"/>
      <c r="P31" s="35"/>
    </row>
    <row r="32" spans="1:16" ht="12">
      <c r="A32" s="139" t="s">
        <v>170</v>
      </c>
      <c r="B32" s="139" t="s">
        <v>113</v>
      </c>
      <c r="C32" s="179" t="s">
        <v>204</v>
      </c>
      <c r="D32" s="139" t="s">
        <v>156</v>
      </c>
      <c r="E32" s="140"/>
      <c r="F32" s="139">
        <v>1983</v>
      </c>
      <c r="G32" s="193">
        <f>0.5*1000</f>
        <v>500</v>
      </c>
      <c r="H32" s="141">
        <v>64470</v>
      </c>
      <c r="I32" s="35"/>
      <c r="J32" s="35"/>
      <c r="K32" s="35"/>
      <c r="L32" s="144"/>
      <c r="M32" s="35"/>
      <c r="N32" s="35"/>
      <c r="O32" s="140"/>
      <c r="P32" s="35"/>
    </row>
    <row r="33" spans="1:16" ht="12">
      <c r="A33" s="139" t="s">
        <v>171</v>
      </c>
      <c r="B33" s="139" t="s">
        <v>113</v>
      </c>
      <c r="C33" s="179" t="s">
        <v>205</v>
      </c>
      <c r="D33" s="139" t="s">
        <v>157</v>
      </c>
      <c r="E33" s="140"/>
      <c r="F33" s="139">
        <v>1983</v>
      </c>
      <c r="G33" s="193">
        <f>0.3*1000</f>
        <v>300</v>
      </c>
      <c r="H33" s="141">
        <v>38451</v>
      </c>
      <c r="I33" s="35"/>
      <c r="J33" s="35"/>
      <c r="K33" s="35"/>
      <c r="L33" s="144"/>
      <c r="M33" s="35"/>
      <c r="N33" s="35"/>
      <c r="O33" s="140"/>
      <c r="P33" s="35"/>
    </row>
    <row r="34" spans="1:16" ht="12">
      <c r="A34" s="139" t="s">
        <v>172</v>
      </c>
      <c r="B34" s="139" t="s">
        <v>113</v>
      </c>
      <c r="C34" s="179" t="s">
        <v>206</v>
      </c>
      <c r="D34" s="139" t="s">
        <v>158</v>
      </c>
      <c r="E34" s="140"/>
      <c r="F34" s="139">
        <v>1983</v>
      </c>
      <c r="G34" s="193">
        <f>0.3*1000</f>
        <v>300</v>
      </c>
      <c r="H34" s="141">
        <v>38451</v>
      </c>
      <c r="I34" s="35"/>
      <c r="J34" s="35"/>
      <c r="K34" s="35"/>
      <c r="L34" s="144"/>
      <c r="M34" s="35"/>
      <c r="N34" s="35"/>
      <c r="O34" s="140"/>
      <c r="P34" s="35"/>
    </row>
    <row r="35" spans="1:16" ht="12">
      <c r="A35" s="139" t="s">
        <v>173</v>
      </c>
      <c r="B35" s="139" t="s">
        <v>113</v>
      </c>
      <c r="C35" s="179" t="s">
        <v>207</v>
      </c>
      <c r="D35" s="139" t="s">
        <v>159</v>
      </c>
      <c r="E35" s="140"/>
      <c r="F35" s="139">
        <v>1983</v>
      </c>
      <c r="G35" s="193">
        <v>908</v>
      </c>
      <c r="H35" s="141">
        <v>157254</v>
      </c>
      <c r="I35" s="35"/>
      <c r="J35" s="35"/>
      <c r="K35" s="35"/>
      <c r="L35" s="144"/>
      <c r="M35" s="35"/>
      <c r="N35" s="35"/>
      <c r="O35" s="140"/>
      <c r="P35" s="35"/>
    </row>
    <row r="36" spans="1:16" ht="12">
      <c r="A36" s="139" t="s">
        <v>174</v>
      </c>
      <c r="B36" s="139" t="s">
        <v>113</v>
      </c>
      <c r="C36" s="179" t="s">
        <v>208</v>
      </c>
      <c r="D36" s="139" t="s">
        <v>160</v>
      </c>
      <c r="E36" s="140"/>
      <c r="F36" s="139">
        <v>1983</v>
      </c>
      <c r="G36" s="193">
        <v>1092</v>
      </c>
      <c r="H36" s="141">
        <v>330000</v>
      </c>
      <c r="I36" s="35"/>
      <c r="J36" s="35"/>
      <c r="K36" s="35"/>
      <c r="L36" s="144"/>
      <c r="M36" s="35"/>
      <c r="N36" s="35"/>
      <c r="O36" s="140"/>
      <c r="P36" s="35"/>
    </row>
    <row r="37" spans="1:16" ht="12">
      <c r="A37" s="139" t="s">
        <v>175</v>
      </c>
      <c r="B37" s="139" t="s">
        <v>113</v>
      </c>
      <c r="C37" s="179" t="s">
        <v>209</v>
      </c>
      <c r="D37" s="139" t="s">
        <v>161</v>
      </c>
      <c r="E37" s="140"/>
      <c r="F37" s="139">
        <v>1982</v>
      </c>
      <c r="G37" s="193">
        <f>1.5*1000</f>
        <v>1500</v>
      </c>
      <c r="H37" s="141">
        <v>347250</v>
      </c>
      <c r="I37" s="35"/>
      <c r="J37" s="35"/>
      <c r="K37" s="35"/>
      <c r="L37" s="144"/>
      <c r="M37" s="35"/>
      <c r="N37" s="35"/>
      <c r="O37" s="140"/>
      <c r="P37" s="35"/>
    </row>
    <row r="38" spans="1:16" ht="12">
      <c r="A38" s="139" t="s">
        <v>176</v>
      </c>
      <c r="B38" s="139" t="s">
        <v>113</v>
      </c>
      <c r="C38" s="179" t="s">
        <v>210</v>
      </c>
      <c r="D38" s="139" t="s">
        <v>162</v>
      </c>
      <c r="E38" s="140"/>
      <c r="F38" s="139">
        <v>1980</v>
      </c>
      <c r="G38" s="193">
        <f>2.5*1000</f>
        <v>2500</v>
      </c>
      <c r="H38" s="141">
        <v>675120</v>
      </c>
      <c r="I38" s="35"/>
      <c r="J38" s="35"/>
      <c r="K38" s="35"/>
      <c r="L38" s="144"/>
      <c r="M38" s="35"/>
      <c r="N38" s="35"/>
      <c r="O38" s="140"/>
      <c r="P38" s="35"/>
    </row>
    <row r="39" spans="1:16" ht="12">
      <c r="A39" s="139" t="s">
        <v>177</v>
      </c>
      <c r="B39" s="139" t="s">
        <v>113</v>
      </c>
      <c r="C39" s="179" t="s">
        <v>211</v>
      </c>
      <c r="D39" s="139" t="s">
        <v>163</v>
      </c>
      <c r="E39" s="140"/>
      <c r="F39" s="139">
        <v>1980</v>
      </c>
      <c r="G39" s="193">
        <f>1.7*1000</f>
        <v>1700</v>
      </c>
      <c r="H39" s="141">
        <v>214700</v>
      </c>
      <c r="I39" s="35"/>
      <c r="J39" s="35"/>
      <c r="K39" s="35"/>
      <c r="L39" s="144"/>
      <c r="M39" s="35"/>
      <c r="N39" s="35"/>
      <c r="O39" s="140"/>
      <c r="P39" s="35"/>
    </row>
    <row r="40" spans="1:16" ht="12">
      <c r="A40" s="139" t="s">
        <v>178</v>
      </c>
      <c r="B40" s="139" t="s">
        <v>113</v>
      </c>
      <c r="C40" s="179" t="s">
        <v>212</v>
      </c>
      <c r="D40" s="139" t="s">
        <v>250</v>
      </c>
      <c r="E40" s="140"/>
      <c r="F40" s="139">
        <v>1982</v>
      </c>
      <c r="G40" s="193">
        <f>1.4*1000</f>
        <v>1400</v>
      </c>
      <c r="H40" s="141">
        <v>245100</v>
      </c>
      <c r="I40" s="35"/>
      <c r="J40" s="35"/>
      <c r="K40" s="35"/>
      <c r="L40" s="144"/>
      <c r="M40" s="35"/>
      <c r="N40" s="35"/>
      <c r="O40" s="140"/>
      <c r="P40" s="35"/>
    </row>
    <row r="41" spans="1:16" ht="12">
      <c r="A41" s="139" t="s">
        <v>231</v>
      </c>
      <c r="B41" s="139" t="s">
        <v>113</v>
      </c>
      <c r="C41" s="179" t="s">
        <v>213</v>
      </c>
      <c r="D41" s="139" t="s">
        <v>251</v>
      </c>
      <c r="E41" s="140"/>
      <c r="F41" s="139">
        <v>1982</v>
      </c>
      <c r="G41" s="193">
        <f>1*1000</f>
        <v>1000</v>
      </c>
      <c r="H41" s="141">
        <v>95420</v>
      </c>
      <c r="I41" s="35"/>
      <c r="J41" s="35"/>
      <c r="K41" s="35"/>
      <c r="L41" s="144"/>
      <c r="M41" s="35"/>
      <c r="N41" s="35"/>
      <c r="O41" s="140"/>
      <c r="P41" s="35"/>
    </row>
    <row r="42" spans="1:16" ht="12">
      <c r="A42" s="139" t="s">
        <v>232</v>
      </c>
      <c r="B42" s="139" t="s">
        <v>113</v>
      </c>
      <c r="C42" s="179" t="s">
        <v>214</v>
      </c>
      <c r="D42" s="139" t="s">
        <v>252</v>
      </c>
      <c r="E42" s="140"/>
      <c r="F42" s="139">
        <v>1982</v>
      </c>
      <c r="G42" s="193">
        <f>2*1000</f>
        <v>2000</v>
      </c>
      <c r="H42" s="141">
        <v>125420</v>
      </c>
      <c r="I42" s="35"/>
      <c r="J42" s="35"/>
      <c r="K42" s="35"/>
      <c r="L42" s="144"/>
      <c r="M42" s="35"/>
      <c r="N42" s="35"/>
      <c r="O42" s="140"/>
      <c r="P42" s="35"/>
    </row>
    <row r="43" spans="1:16" ht="12">
      <c r="A43" s="139" t="s">
        <v>233</v>
      </c>
      <c r="B43" s="139" t="s">
        <v>113</v>
      </c>
      <c r="C43" s="179" t="s">
        <v>215</v>
      </c>
      <c r="D43" s="139" t="s">
        <v>253</v>
      </c>
      <c r="E43" s="140"/>
      <c r="F43" s="139">
        <v>1982</v>
      </c>
      <c r="G43" s="193">
        <f>1.1*1000</f>
        <v>1100</v>
      </c>
      <c r="H43" s="141">
        <v>101400</v>
      </c>
      <c r="I43" s="35"/>
      <c r="J43" s="35"/>
      <c r="K43" s="35"/>
      <c r="L43" s="144"/>
      <c r="M43" s="35"/>
      <c r="N43" s="35"/>
      <c r="O43" s="140"/>
      <c r="P43" s="35"/>
    </row>
    <row r="44" spans="1:16" ht="12">
      <c r="A44" s="139" t="s">
        <v>234</v>
      </c>
      <c r="B44" s="139" t="s">
        <v>113</v>
      </c>
      <c r="C44" s="179" t="s">
        <v>216</v>
      </c>
      <c r="D44" s="139" t="s">
        <v>254</v>
      </c>
      <c r="E44" s="140"/>
      <c r="F44" s="139">
        <v>1982</v>
      </c>
      <c r="G44" s="193">
        <f>1.4*1000</f>
        <v>1400</v>
      </c>
      <c r="H44" s="141">
        <v>245100</v>
      </c>
      <c r="I44" s="35"/>
      <c r="J44" s="35"/>
      <c r="K44" s="35"/>
      <c r="L44" s="144"/>
      <c r="M44" s="35"/>
      <c r="N44" s="35"/>
      <c r="O44" s="140"/>
      <c r="P44" s="35"/>
    </row>
    <row r="45" spans="1:16" ht="12">
      <c r="A45" s="139" t="s">
        <v>235</v>
      </c>
      <c r="B45" s="139" t="s">
        <v>113</v>
      </c>
      <c r="C45" s="179" t="s">
        <v>217</v>
      </c>
      <c r="D45" s="139" t="s">
        <v>255</v>
      </c>
      <c r="E45" s="140"/>
      <c r="F45" s="139">
        <v>1982</v>
      </c>
      <c r="G45" s="193">
        <f>1.5*1000</f>
        <v>1500</v>
      </c>
      <c r="H45" s="141">
        <v>347250</v>
      </c>
      <c r="I45" s="35"/>
      <c r="J45" s="35"/>
      <c r="K45" s="35"/>
      <c r="L45" s="144"/>
      <c r="M45" s="35"/>
      <c r="N45" s="35"/>
      <c r="O45" s="140"/>
      <c r="P45" s="35"/>
    </row>
    <row r="46" spans="1:16" ht="12">
      <c r="A46" s="139" t="s">
        <v>236</v>
      </c>
      <c r="B46" s="139" t="s">
        <v>113</v>
      </c>
      <c r="C46" s="179" t="s">
        <v>218</v>
      </c>
      <c r="D46" s="139" t="s">
        <v>256</v>
      </c>
      <c r="E46" s="140"/>
      <c r="F46" s="139">
        <v>1982</v>
      </c>
      <c r="G46" s="193">
        <f>1*1000</f>
        <v>1000</v>
      </c>
      <c r="H46" s="141">
        <v>95420</v>
      </c>
      <c r="I46" s="35"/>
      <c r="J46" s="35"/>
      <c r="K46" s="35"/>
      <c r="L46" s="144"/>
      <c r="M46" s="35"/>
      <c r="N46" s="35"/>
      <c r="O46" s="140"/>
      <c r="P46" s="35"/>
    </row>
    <row r="47" spans="1:16" ht="12">
      <c r="A47" s="139" t="s">
        <v>237</v>
      </c>
      <c r="B47" s="139" t="s">
        <v>113</v>
      </c>
      <c r="C47" s="179" t="s">
        <v>219</v>
      </c>
      <c r="D47" s="139" t="s">
        <v>257</v>
      </c>
      <c r="E47" s="140"/>
      <c r="F47" s="139">
        <v>1983</v>
      </c>
      <c r="G47" s="193">
        <f>3.5*1000</f>
        <v>3500</v>
      </c>
      <c r="H47" s="141">
        <v>598200</v>
      </c>
      <c r="I47" s="35"/>
      <c r="J47" s="35"/>
      <c r="K47" s="35"/>
      <c r="L47" s="144"/>
      <c r="M47" s="35"/>
      <c r="N47" s="35"/>
      <c r="O47" s="140"/>
      <c r="P47" s="35"/>
    </row>
    <row r="48" spans="1:16" ht="12">
      <c r="A48" s="139" t="s">
        <v>238</v>
      </c>
      <c r="B48" s="139" t="s">
        <v>113</v>
      </c>
      <c r="C48" s="179" t="s">
        <v>220</v>
      </c>
      <c r="D48" s="139" t="s">
        <v>258</v>
      </c>
      <c r="E48" s="140"/>
      <c r="F48" s="139">
        <v>1983</v>
      </c>
      <c r="G48" s="193">
        <f>1.5*1000</f>
        <v>1500</v>
      </c>
      <c r="H48" s="141">
        <v>215000</v>
      </c>
      <c r="I48" s="35"/>
      <c r="J48" s="35"/>
      <c r="K48" s="35"/>
      <c r="L48" s="144"/>
      <c r="M48" s="35"/>
      <c r="N48" s="35"/>
      <c r="O48" s="140"/>
      <c r="P48" s="35"/>
    </row>
    <row r="49" spans="1:16" ht="12">
      <c r="A49" s="139" t="s">
        <v>239</v>
      </c>
      <c r="B49" s="139" t="s">
        <v>113</v>
      </c>
      <c r="C49" s="179" t="s">
        <v>221</v>
      </c>
      <c r="D49" s="139" t="s">
        <v>258</v>
      </c>
      <c r="E49" s="140"/>
      <c r="F49" s="139">
        <v>1982</v>
      </c>
      <c r="G49" s="193">
        <f>1.5*1000</f>
        <v>1500</v>
      </c>
      <c r="H49" s="141">
        <v>214700</v>
      </c>
      <c r="I49" s="35"/>
      <c r="J49" s="35"/>
      <c r="K49" s="35"/>
      <c r="L49" s="144"/>
      <c r="M49" s="35"/>
      <c r="N49" s="35"/>
      <c r="O49" s="140"/>
      <c r="P49" s="35"/>
    </row>
    <row r="50" spans="1:16" ht="12">
      <c r="A50" s="139" t="s">
        <v>240</v>
      </c>
      <c r="B50" s="139" t="s">
        <v>113</v>
      </c>
      <c r="C50" s="179" t="s">
        <v>222</v>
      </c>
      <c r="D50" s="139" t="s">
        <v>259</v>
      </c>
      <c r="E50" s="140"/>
      <c r="F50" s="139">
        <v>1982</v>
      </c>
      <c r="G50" s="193">
        <f>1*1000</f>
        <v>1000</v>
      </c>
      <c r="H50" s="141">
        <v>95420</v>
      </c>
      <c r="I50" s="35"/>
      <c r="J50" s="35"/>
      <c r="K50" s="35"/>
      <c r="L50" s="144"/>
      <c r="M50" s="35"/>
      <c r="N50" s="35"/>
      <c r="O50" s="140"/>
      <c r="P50" s="35"/>
    </row>
    <row r="51" spans="1:16" ht="12">
      <c r="A51" s="139" t="s">
        <v>241</v>
      </c>
      <c r="B51" s="139" t="s">
        <v>113</v>
      </c>
      <c r="C51" s="179" t="s">
        <v>223</v>
      </c>
      <c r="D51" s="139" t="s">
        <v>260</v>
      </c>
      <c r="E51" s="140"/>
      <c r="F51" s="139">
        <v>1982</v>
      </c>
      <c r="G51" s="193">
        <f>1.5*1000</f>
        <v>1500</v>
      </c>
      <c r="H51" s="141">
        <v>347250</v>
      </c>
      <c r="I51" s="35"/>
      <c r="J51" s="35"/>
      <c r="K51" s="35"/>
      <c r="L51" s="144"/>
      <c r="M51" s="35"/>
      <c r="N51" s="35"/>
      <c r="O51" s="140"/>
      <c r="P51" s="35"/>
    </row>
    <row r="52" spans="1:16" ht="12">
      <c r="A52" s="139" t="s">
        <v>242</v>
      </c>
      <c r="B52" s="139" t="s">
        <v>113</v>
      </c>
      <c r="C52" s="179" t="s">
        <v>224</v>
      </c>
      <c r="D52" s="139" t="s">
        <v>261</v>
      </c>
      <c r="E52" s="140"/>
      <c r="F52" s="139">
        <v>1982</v>
      </c>
      <c r="G52" s="193">
        <f>1.5*1000</f>
        <v>1500</v>
      </c>
      <c r="H52" s="141">
        <v>347250</v>
      </c>
      <c r="I52" s="35"/>
      <c r="J52" s="35"/>
      <c r="K52" s="35"/>
      <c r="L52" s="144"/>
      <c r="M52" s="35"/>
      <c r="N52" s="35"/>
      <c r="O52" s="140"/>
      <c r="P52" s="35"/>
    </row>
    <row r="53" spans="1:16" ht="12">
      <c r="A53" s="139" t="s">
        <v>243</v>
      </c>
      <c r="B53" s="139" t="s">
        <v>113</v>
      </c>
      <c r="C53" s="179" t="s">
        <v>225</v>
      </c>
      <c r="D53" s="139" t="s">
        <v>262</v>
      </c>
      <c r="E53" s="140"/>
      <c r="F53" s="139">
        <v>1983</v>
      </c>
      <c r="G53" s="193">
        <f>2.5*1000</f>
        <v>2500</v>
      </c>
      <c r="H53" s="141">
        <v>315200</v>
      </c>
      <c r="I53" s="35"/>
      <c r="J53" s="35"/>
      <c r="K53" s="35"/>
      <c r="L53" s="144"/>
      <c r="M53" s="35"/>
      <c r="N53" s="35"/>
      <c r="O53" s="140"/>
      <c r="P53" s="35"/>
    </row>
    <row r="54" spans="1:16" ht="12">
      <c r="A54" s="139" t="s">
        <v>244</v>
      </c>
      <c r="B54" s="139" t="s">
        <v>113</v>
      </c>
      <c r="C54" s="179" t="s">
        <v>226</v>
      </c>
      <c r="D54" s="139" t="s">
        <v>263</v>
      </c>
      <c r="E54" s="140"/>
      <c r="F54" s="139">
        <v>1982</v>
      </c>
      <c r="G54" s="193">
        <f>1.8*1000</f>
        <v>1800</v>
      </c>
      <c r="H54" s="141">
        <v>185200</v>
      </c>
      <c r="I54" s="35"/>
      <c r="J54" s="35"/>
      <c r="K54" s="35"/>
      <c r="L54" s="144"/>
      <c r="M54" s="35"/>
      <c r="N54" s="35"/>
      <c r="O54" s="140"/>
      <c r="P54" s="35"/>
    </row>
    <row r="55" spans="1:16" ht="12">
      <c r="A55" s="139" t="s">
        <v>245</v>
      </c>
      <c r="B55" s="139" t="s">
        <v>113</v>
      </c>
      <c r="C55" s="179" t="s">
        <v>227</v>
      </c>
      <c r="D55" s="139" t="s">
        <v>264</v>
      </c>
      <c r="E55" s="140"/>
      <c r="F55" s="139">
        <v>1982</v>
      </c>
      <c r="G55" s="193">
        <f>3.5*1000</f>
        <v>3500</v>
      </c>
      <c r="H55" s="141">
        <v>385200</v>
      </c>
      <c r="I55" s="35"/>
      <c r="J55" s="35"/>
      <c r="K55" s="35"/>
      <c r="L55" s="144"/>
      <c r="M55" s="35"/>
      <c r="N55" s="35"/>
      <c r="O55" s="140"/>
      <c r="P55" s="35"/>
    </row>
    <row r="56" spans="1:16" ht="12">
      <c r="A56" s="139" t="s">
        <v>246</v>
      </c>
      <c r="B56" s="139" t="s">
        <v>113</v>
      </c>
      <c r="C56" s="179" t="s">
        <v>228</v>
      </c>
      <c r="D56" s="139" t="s">
        <v>265</v>
      </c>
      <c r="E56" s="140"/>
      <c r="F56" s="139">
        <v>1982</v>
      </c>
      <c r="G56" s="193">
        <f>3*1000</f>
        <v>3000</v>
      </c>
      <c r="H56" s="141">
        <v>355200</v>
      </c>
      <c r="I56" s="35"/>
      <c r="J56" s="35"/>
      <c r="K56" s="35"/>
      <c r="L56" s="144"/>
      <c r="M56" s="35"/>
      <c r="N56" s="35"/>
      <c r="O56" s="140"/>
      <c r="P56" s="35"/>
    </row>
    <row r="57" spans="1:16" ht="12">
      <c r="A57" s="139" t="s">
        <v>247</v>
      </c>
      <c r="B57" s="139" t="s">
        <v>113</v>
      </c>
      <c r="C57" s="179" t="s">
        <v>229</v>
      </c>
      <c r="D57" s="139" t="s">
        <v>266</v>
      </c>
      <c r="E57" s="140"/>
      <c r="F57" s="139">
        <v>1982</v>
      </c>
      <c r="G57" s="193">
        <f>3.5*1000</f>
        <v>3500</v>
      </c>
      <c r="H57" s="141">
        <v>385200</v>
      </c>
      <c r="I57" s="35"/>
      <c r="J57" s="35"/>
      <c r="K57" s="35"/>
      <c r="L57" s="144"/>
      <c r="M57" s="35"/>
      <c r="N57" s="35"/>
      <c r="O57" s="140"/>
      <c r="P57" s="35"/>
    </row>
    <row r="58" spans="1:16" ht="12">
      <c r="A58" s="139" t="s">
        <v>248</v>
      </c>
      <c r="B58" s="139" t="s">
        <v>113</v>
      </c>
      <c r="C58" s="179" t="s">
        <v>230</v>
      </c>
      <c r="D58" s="139" t="s">
        <v>267</v>
      </c>
      <c r="E58" s="140"/>
      <c r="F58" s="139">
        <v>1982</v>
      </c>
      <c r="G58" s="193">
        <f>2.5*1000</f>
        <v>2500</v>
      </c>
      <c r="H58" s="141">
        <v>215200</v>
      </c>
      <c r="I58" s="35"/>
      <c r="J58" s="35"/>
      <c r="K58" s="35"/>
      <c r="L58" s="144"/>
      <c r="M58" s="35"/>
      <c r="N58" s="35"/>
      <c r="O58" s="140"/>
      <c r="P58" s="35"/>
    </row>
    <row r="59" spans="1:16" ht="12">
      <c r="A59" s="139" t="s">
        <v>249</v>
      </c>
      <c r="B59" s="139" t="s">
        <v>283</v>
      </c>
      <c r="C59" s="179"/>
      <c r="D59" s="139"/>
      <c r="E59" s="140"/>
      <c r="F59" s="139" t="s">
        <v>284</v>
      </c>
      <c r="G59" s="193"/>
      <c r="H59" s="141">
        <v>95555</v>
      </c>
      <c r="I59" s="35"/>
      <c r="J59" s="35"/>
      <c r="K59" s="35"/>
      <c r="L59" s="144"/>
      <c r="M59" s="35"/>
      <c r="N59" s="35"/>
      <c r="O59" s="140"/>
      <c r="P59" s="35"/>
    </row>
    <row r="60" spans="1:16" ht="12">
      <c r="A60" s="139" t="s">
        <v>268</v>
      </c>
      <c r="B60" s="139" t="s">
        <v>286</v>
      </c>
      <c r="C60" s="179"/>
      <c r="D60" s="139"/>
      <c r="E60" s="140"/>
      <c r="F60" s="139" t="s">
        <v>287</v>
      </c>
      <c r="G60" s="193"/>
      <c r="H60" s="141">
        <v>50000</v>
      </c>
      <c r="I60" s="35"/>
      <c r="J60" s="35"/>
      <c r="K60" s="35"/>
      <c r="L60" s="144"/>
      <c r="M60" s="35"/>
      <c r="N60" s="35"/>
      <c r="O60" s="140"/>
      <c r="P60" s="35"/>
    </row>
    <row r="61" spans="1:16" ht="12">
      <c r="A61" s="139" t="s">
        <v>269</v>
      </c>
      <c r="B61" s="139" t="s">
        <v>285</v>
      </c>
      <c r="C61" s="179"/>
      <c r="D61" s="139"/>
      <c r="E61" s="140"/>
      <c r="F61" s="139" t="s">
        <v>288</v>
      </c>
      <c r="G61" s="193"/>
      <c r="H61" s="141">
        <v>68746</v>
      </c>
      <c r="I61" s="35"/>
      <c r="J61" s="35"/>
      <c r="K61" s="35"/>
      <c r="L61" s="144"/>
      <c r="M61" s="35"/>
      <c r="N61" s="35"/>
      <c r="O61" s="140"/>
      <c r="P61" s="35"/>
    </row>
    <row r="62" spans="1:16" ht="12">
      <c r="A62" s="139" t="s">
        <v>270</v>
      </c>
      <c r="B62" s="139"/>
      <c r="C62" s="179"/>
      <c r="D62" s="139"/>
      <c r="E62" s="140"/>
      <c r="F62" s="139"/>
      <c r="G62" s="193"/>
      <c r="H62" s="141"/>
      <c r="I62" s="35"/>
      <c r="J62" s="35"/>
      <c r="K62" s="35"/>
      <c r="L62" s="144"/>
      <c r="M62" s="35"/>
      <c r="N62" s="35"/>
      <c r="O62" s="140"/>
      <c r="P62" s="35"/>
    </row>
    <row r="63" spans="1:16" ht="12">
      <c r="A63" s="139" t="s">
        <v>271</v>
      </c>
      <c r="B63" s="139"/>
      <c r="C63" s="179"/>
      <c r="D63" s="139"/>
      <c r="E63" s="140"/>
      <c r="F63" s="139"/>
      <c r="G63" s="193"/>
      <c r="H63" s="141"/>
      <c r="I63" s="35"/>
      <c r="J63" s="35"/>
      <c r="K63" s="35"/>
      <c r="L63" s="144"/>
      <c r="M63" s="35"/>
      <c r="N63" s="35"/>
      <c r="O63" s="140"/>
      <c r="P63" s="35"/>
    </row>
    <row r="64" spans="1:16" ht="12">
      <c r="A64" s="139" t="s">
        <v>272</v>
      </c>
      <c r="B64" s="139"/>
      <c r="C64" s="179"/>
      <c r="D64" s="139"/>
      <c r="E64" s="140"/>
      <c r="F64" s="139"/>
      <c r="G64" s="193"/>
      <c r="H64" s="141"/>
      <c r="I64" s="35"/>
      <c r="J64" s="35"/>
      <c r="K64" s="35"/>
      <c r="L64" s="144"/>
      <c r="M64" s="35"/>
      <c r="N64" s="35"/>
      <c r="O64" s="140"/>
      <c r="P64" s="35"/>
    </row>
    <row r="65" spans="1:16" ht="12">
      <c r="A65" s="139" t="s">
        <v>273</v>
      </c>
      <c r="B65" s="139"/>
      <c r="C65" s="179"/>
      <c r="D65" s="139"/>
      <c r="E65" s="140"/>
      <c r="F65" s="139"/>
      <c r="G65" s="193"/>
      <c r="H65" s="141"/>
      <c r="I65" s="35"/>
      <c r="J65" s="35"/>
      <c r="K65" s="35"/>
      <c r="L65" s="144"/>
      <c r="M65" s="35"/>
      <c r="N65" s="35"/>
      <c r="O65" s="140"/>
      <c r="P65" s="35"/>
    </row>
    <row r="66" spans="1:16" ht="12">
      <c r="A66" s="139" t="s">
        <v>274</v>
      </c>
      <c r="B66" s="139"/>
      <c r="C66" s="179"/>
      <c r="D66" s="139"/>
      <c r="E66" s="140"/>
      <c r="F66" s="139"/>
      <c r="G66" s="193"/>
      <c r="H66" s="141"/>
      <c r="I66" s="35"/>
      <c r="J66" s="35"/>
      <c r="K66" s="35"/>
      <c r="L66" s="144"/>
      <c r="M66" s="35"/>
      <c r="N66" s="35"/>
      <c r="O66" s="140"/>
      <c r="P66" s="35"/>
    </row>
    <row r="67" spans="1:16" ht="12">
      <c r="A67" s="139" t="s">
        <v>275</v>
      </c>
      <c r="B67" s="139"/>
      <c r="C67" s="179"/>
      <c r="D67" s="139"/>
      <c r="E67" s="140"/>
      <c r="F67" s="139"/>
      <c r="G67" s="193"/>
      <c r="H67" s="141"/>
      <c r="I67" s="35"/>
      <c r="J67" s="35"/>
      <c r="K67" s="35"/>
      <c r="L67" s="144"/>
      <c r="M67" s="35"/>
      <c r="N67" s="35"/>
      <c r="O67" s="140"/>
      <c r="P67" s="35"/>
    </row>
    <row r="68" spans="1:16" ht="12">
      <c r="A68" s="139" t="s">
        <v>276</v>
      </c>
      <c r="B68" s="139"/>
      <c r="C68" s="179"/>
      <c r="D68" s="139"/>
      <c r="E68" s="140"/>
      <c r="F68" s="139"/>
      <c r="G68" s="193"/>
      <c r="H68" s="141"/>
      <c r="I68" s="35"/>
      <c r="J68" s="35"/>
      <c r="K68" s="35"/>
      <c r="L68" s="144"/>
      <c r="M68" s="35"/>
      <c r="N68" s="35"/>
      <c r="O68" s="140"/>
      <c r="P68" s="35"/>
    </row>
    <row r="69" spans="1:16" ht="12">
      <c r="A69" s="139" t="s">
        <v>277</v>
      </c>
      <c r="B69" s="139"/>
      <c r="C69" s="179"/>
      <c r="D69" s="139"/>
      <c r="E69" s="140"/>
      <c r="F69" s="139"/>
      <c r="G69" s="193"/>
      <c r="H69" s="141"/>
      <c r="I69" s="35"/>
      <c r="J69" s="35"/>
      <c r="K69" s="35"/>
      <c r="L69" s="144"/>
      <c r="M69" s="35"/>
      <c r="N69" s="35"/>
      <c r="O69" s="140"/>
      <c r="P69" s="35"/>
    </row>
    <row r="70" spans="1:16" ht="12">
      <c r="A70" s="139" t="s">
        <v>278</v>
      </c>
      <c r="B70" s="139"/>
      <c r="C70" s="179"/>
      <c r="D70" s="139"/>
      <c r="E70" s="140"/>
      <c r="F70" s="139"/>
      <c r="G70" s="193"/>
      <c r="H70" s="141"/>
      <c r="I70" s="35"/>
      <c r="J70" s="35"/>
      <c r="K70" s="35"/>
      <c r="L70" s="144"/>
      <c r="M70" s="35"/>
      <c r="N70" s="35"/>
      <c r="O70" s="140"/>
      <c r="P70" s="35"/>
    </row>
    <row r="71" spans="1:16" ht="12">
      <c r="A71" s="139" t="s">
        <v>279</v>
      </c>
      <c r="B71" s="139"/>
      <c r="C71" s="179"/>
      <c r="D71" s="139"/>
      <c r="E71" s="140"/>
      <c r="F71" s="139"/>
      <c r="G71" s="193"/>
      <c r="H71" s="141"/>
      <c r="I71" s="35"/>
      <c r="J71" s="35"/>
      <c r="K71" s="35"/>
      <c r="L71" s="144"/>
      <c r="M71" s="35"/>
      <c r="N71" s="35"/>
      <c r="O71" s="140"/>
      <c r="P71" s="35"/>
    </row>
    <row r="72" spans="1:16" ht="12">
      <c r="A72" s="139" t="s">
        <v>280</v>
      </c>
      <c r="B72" s="139"/>
      <c r="C72" s="179"/>
      <c r="D72" s="139"/>
      <c r="E72" s="140"/>
      <c r="F72" s="139"/>
      <c r="G72" s="193"/>
      <c r="H72" s="141"/>
      <c r="I72" s="35"/>
      <c r="J72" s="35"/>
      <c r="K72" s="35"/>
      <c r="L72" s="144"/>
      <c r="M72" s="35"/>
      <c r="N72" s="35"/>
      <c r="O72" s="140"/>
      <c r="P72" s="35"/>
    </row>
    <row r="73" spans="1:16" ht="12">
      <c r="A73" s="139" t="s">
        <v>281</v>
      </c>
      <c r="B73" s="139"/>
      <c r="C73" s="179"/>
      <c r="D73" s="139"/>
      <c r="E73" s="140"/>
      <c r="F73" s="139"/>
      <c r="G73" s="193"/>
      <c r="H73" s="141"/>
      <c r="I73" s="35"/>
      <c r="J73" s="35"/>
      <c r="K73" s="35"/>
      <c r="L73" s="144"/>
      <c r="M73" s="35"/>
      <c r="N73" s="35"/>
      <c r="O73" s="140"/>
      <c r="P73" s="35"/>
    </row>
    <row r="74" spans="1:16" ht="12">
      <c r="A74" s="139" t="s">
        <v>282</v>
      </c>
      <c r="B74" s="139"/>
      <c r="C74" s="179"/>
      <c r="D74" s="139"/>
      <c r="E74" s="140"/>
      <c r="F74" s="139"/>
      <c r="G74" s="193"/>
      <c r="H74" s="141"/>
      <c r="I74" s="35"/>
      <c r="J74" s="35"/>
      <c r="K74" s="35"/>
      <c r="L74" s="144"/>
      <c r="M74" s="35"/>
      <c r="N74" s="35"/>
      <c r="O74" s="140"/>
      <c r="P74" s="35"/>
    </row>
  </sheetData>
  <sheetProtection selectLockedCells="1" selectUnlockedCells="1"/>
  <mergeCells count="4">
    <mergeCell ref="B2:C2"/>
    <mergeCell ref="E4:G4"/>
    <mergeCell ref="B6:C6"/>
    <mergeCell ref="E5:G5"/>
  </mergeCells>
  <pageMargins left="0.70866141732283472" right="0.70866141732283472" top="0.74803149606299213" bottom="0.74803149606299213" header="0.31496062992125984" footer="0.31496062992125984"/>
  <pageSetup scale="70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8"/>
  <sheetViews>
    <sheetView zoomScale="90" zoomScaleNormal="90" workbookViewId="0">
      <selection activeCell="H8" sqref="H8"/>
    </sheetView>
  </sheetViews>
  <sheetFormatPr defaultRowHeight="11.25"/>
  <cols>
    <col min="1" max="1" width="10.7109375" style="18" customWidth="1"/>
    <col min="2" max="2" width="43.140625" style="17" customWidth="1"/>
    <col min="3" max="3" width="11.42578125" style="17" customWidth="1"/>
    <col min="4" max="4" width="10.85546875" style="17" customWidth="1"/>
    <col min="5" max="5" width="12" style="17" customWidth="1"/>
    <col min="6" max="6" width="13.85546875" style="23" customWidth="1"/>
    <col min="7" max="7" width="13.85546875" style="17" customWidth="1"/>
    <col min="8" max="8" width="22.42578125" style="17" customWidth="1"/>
    <col min="9" max="9" width="21.28515625" style="17" customWidth="1"/>
    <col min="10" max="10" width="20.5703125" style="17" customWidth="1"/>
    <col min="11" max="11" width="26.7109375" style="17" customWidth="1"/>
    <col min="12" max="12" width="9.140625" style="17"/>
    <col min="13" max="13" width="22.28515625" style="17" customWidth="1"/>
    <col min="14" max="14" width="13.42578125" style="17" customWidth="1"/>
    <col min="15" max="16384" width="9.140625" style="17"/>
  </cols>
  <sheetData>
    <row r="2" spans="1:13" ht="12">
      <c r="A2" s="27" t="s">
        <v>48</v>
      </c>
      <c r="B2" s="219" t="s">
        <v>49</v>
      </c>
      <c r="C2" s="219"/>
      <c r="D2" s="219"/>
    </row>
    <row r="4" spans="1:13" s="19" customFormat="1" ht="156" customHeight="1">
      <c r="A4" s="77" t="s">
        <v>15</v>
      </c>
      <c r="B4" s="40" t="s">
        <v>21</v>
      </c>
      <c r="C4" s="40" t="s">
        <v>22</v>
      </c>
      <c r="D4" s="40" t="s">
        <v>62</v>
      </c>
      <c r="E4" s="40" t="s">
        <v>24</v>
      </c>
      <c r="F4" s="40" t="s">
        <v>2</v>
      </c>
      <c r="G4" s="40" t="s">
        <v>3</v>
      </c>
      <c r="H4" s="40" t="s">
        <v>4</v>
      </c>
      <c r="I4" s="40" t="s">
        <v>5</v>
      </c>
      <c r="J4" s="40" t="s">
        <v>46</v>
      </c>
      <c r="K4" s="40" t="s">
        <v>96</v>
      </c>
      <c r="M4" s="60"/>
    </row>
    <row r="5" spans="1:13">
      <c r="A5" s="39">
        <v>1</v>
      </c>
      <c r="B5" s="37">
        <v>2</v>
      </c>
      <c r="C5" s="37">
        <v>3</v>
      </c>
      <c r="D5" s="37">
        <v>4</v>
      </c>
      <c r="E5" s="38">
        <v>5</v>
      </c>
      <c r="F5" s="39">
        <v>6</v>
      </c>
      <c r="G5" s="37">
        <v>7</v>
      </c>
      <c r="H5" s="37">
        <v>8</v>
      </c>
      <c r="I5" s="37">
        <v>9</v>
      </c>
      <c r="J5" s="38">
        <v>10</v>
      </c>
      <c r="K5" s="39">
        <v>11</v>
      </c>
    </row>
    <row r="6" spans="1:13" ht="12">
      <c r="A6" s="50" t="s">
        <v>28</v>
      </c>
      <c r="B6" s="224" t="s">
        <v>27</v>
      </c>
      <c r="C6" s="225"/>
      <c r="D6" s="225"/>
      <c r="E6" s="225"/>
      <c r="F6" s="225"/>
      <c r="G6" s="225"/>
      <c r="H6" s="225"/>
      <c r="I6" s="226"/>
      <c r="J6" s="225"/>
      <c r="K6" s="225"/>
      <c r="L6" s="122"/>
    </row>
    <row r="7" spans="1:13" s="96" customFormat="1" ht="14.25" customHeight="1">
      <c r="A7" s="159" t="s">
        <v>29</v>
      </c>
      <c r="B7" s="129" t="s">
        <v>300</v>
      </c>
      <c r="C7" s="231">
        <v>1994</v>
      </c>
      <c r="D7" s="167">
        <v>58388</v>
      </c>
      <c r="E7" s="167">
        <v>58388</v>
      </c>
      <c r="F7" s="160">
        <v>34698</v>
      </c>
      <c r="G7" s="161"/>
      <c r="H7" s="161"/>
      <c r="I7" s="161"/>
      <c r="J7" s="129"/>
      <c r="K7" s="160"/>
    </row>
    <row r="8" spans="1:13" ht="12">
      <c r="A8" s="159" t="s">
        <v>108</v>
      </c>
      <c r="B8" s="129" t="s">
        <v>301</v>
      </c>
      <c r="C8" s="231">
        <v>1997</v>
      </c>
      <c r="D8" s="167">
        <v>27374</v>
      </c>
      <c r="E8" s="167">
        <v>27374</v>
      </c>
      <c r="F8" s="160">
        <v>35536</v>
      </c>
      <c r="G8" s="162"/>
      <c r="H8" s="162"/>
      <c r="I8" s="162"/>
      <c r="J8" s="129"/>
      <c r="K8" s="160"/>
    </row>
    <row r="9" spans="1:13" ht="12">
      <c r="A9" s="159" t="s">
        <v>109</v>
      </c>
      <c r="B9" s="129" t="s">
        <v>302</v>
      </c>
      <c r="C9" s="231">
        <v>1991</v>
      </c>
      <c r="D9" s="167">
        <v>74400</v>
      </c>
      <c r="E9" s="167">
        <v>74400</v>
      </c>
      <c r="F9" s="160">
        <v>33487</v>
      </c>
      <c r="G9" s="165"/>
      <c r="H9" s="166"/>
      <c r="I9" s="163"/>
      <c r="J9" s="129"/>
      <c r="K9" s="160"/>
    </row>
    <row r="10" spans="1:13" ht="12">
      <c r="A10" s="159" t="s">
        <v>110</v>
      </c>
      <c r="B10" s="129" t="s">
        <v>303</v>
      </c>
      <c r="C10" s="231">
        <v>2004</v>
      </c>
      <c r="D10" s="167">
        <v>235060</v>
      </c>
      <c r="E10" s="167">
        <v>235060</v>
      </c>
      <c r="F10" s="160">
        <v>38077</v>
      </c>
      <c r="G10" s="165"/>
      <c r="H10" s="166"/>
      <c r="I10" s="163"/>
      <c r="J10" s="129"/>
      <c r="K10" s="160"/>
    </row>
    <row r="11" spans="1:13" ht="12">
      <c r="A11" s="159" t="s">
        <v>111</v>
      </c>
      <c r="B11" s="129" t="s">
        <v>309</v>
      </c>
      <c r="C11" s="231">
        <v>1996</v>
      </c>
      <c r="D11" s="167">
        <v>93000</v>
      </c>
      <c r="E11" s="167">
        <v>93000</v>
      </c>
      <c r="F11" s="160">
        <v>35125</v>
      </c>
      <c r="G11" s="165"/>
      <c r="H11" s="166"/>
      <c r="I11" s="163"/>
      <c r="J11" s="129"/>
      <c r="K11" s="160"/>
    </row>
    <row r="12" spans="1:13" ht="12">
      <c r="A12" s="159" t="s">
        <v>112</v>
      </c>
      <c r="B12" s="129" t="s">
        <v>310</v>
      </c>
      <c r="C12" s="231">
        <v>2008</v>
      </c>
      <c r="D12" s="167">
        <v>180166</v>
      </c>
      <c r="E12" s="167">
        <v>180166</v>
      </c>
      <c r="F12" s="160">
        <v>39449</v>
      </c>
      <c r="G12" s="167"/>
      <c r="H12" s="166"/>
      <c r="I12" s="163"/>
      <c r="J12" s="129"/>
      <c r="K12" s="160"/>
    </row>
    <row r="13" spans="1:13" ht="12">
      <c r="A13" s="159" t="s">
        <v>304</v>
      </c>
      <c r="B13" s="129" t="s">
        <v>311</v>
      </c>
      <c r="C13" s="231">
        <v>2006</v>
      </c>
      <c r="D13" s="167">
        <v>286212</v>
      </c>
      <c r="E13" s="167">
        <v>286212</v>
      </c>
      <c r="F13" s="160">
        <v>39022</v>
      </c>
      <c r="G13" s="165"/>
      <c r="H13" s="16"/>
      <c r="I13" s="16"/>
      <c r="J13" s="16"/>
      <c r="K13" s="16"/>
    </row>
    <row r="14" spans="1:13" ht="12">
      <c r="A14" s="159" t="s">
        <v>305</v>
      </c>
      <c r="B14" s="129" t="s">
        <v>312</v>
      </c>
      <c r="C14" s="231">
        <v>2008</v>
      </c>
      <c r="D14" s="167">
        <v>315000</v>
      </c>
      <c r="E14" s="167">
        <v>315000</v>
      </c>
      <c r="F14" s="160">
        <v>39478</v>
      </c>
      <c r="G14" s="165"/>
      <c r="H14" s="16"/>
      <c r="I14" s="16"/>
      <c r="J14" s="16"/>
      <c r="K14" s="16"/>
    </row>
    <row r="15" spans="1:13" ht="12">
      <c r="A15" s="159" t="s">
        <v>306</v>
      </c>
      <c r="B15" s="129" t="s">
        <v>313</v>
      </c>
      <c r="C15" s="231">
        <v>2007</v>
      </c>
      <c r="D15" s="167">
        <v>455000</v>
      </c>
      <c r="E15" s="167">
        <v>455000</v>
      </c>
      <c r="F15" s="160">
        <v>39447</v>
      </c>
      <c r="G15" s="165"/>
      <c r="H15" s="16"/>
      <c r="I15" s="16"/>
      <c r="J15" s="16"/>
      <c r="K15" s="16"/>
    </row>
    <row r="16" spans="1:13" ht="12">
      <c r="A16" s="159" t="s">
        <v>307</v>
      </c>
      <c r="B16" s="129" t="s">
        <v>313</v>
      </c>
      <c r="C16" s="231">
        <v>2013</v>
      </c>
      <c r="D16" s="167">
        <v>609960</v>
      </c>
      <c r="E16" s="167">
        <v>609960</v>
      </c>
      <c r="F16" s="160">
        <v>41639</v>
      </c>
      <c r="G16" s="165"/>
      <c r="H16" s="16"/>
      <c r="I16" s="16"/>
      <c r="J16" s="16"/>
      <c r="K16" s="16"/>
    </row>
    <row r="17" spans="1:11" ht="12">
      <c r="A17" s="159" t="s">
        <v>308</v>
      </c>
      <c r="B17" s="129"/>
      <c r="C17" s="231"/>
      <c r="D17" s="167"/>
      <c r="E17" s="160"/>
      <c r="F17" s="160"/>
      <c r="G17" s="165"/>
      <c r="H17" s="16"/>
      <c r="I17" s="16"/>
      <c r="J17" s="16"/>
      <c r="K17" s="16"/>
    </row>
    <row r="18" spans="1:11" ht="12">
      <c r="A18" s="108"/>
      <c r="B18" s="129"/>
      <c r="C18" s="231"/>
      <c r="D18" s="167"/>
      <c r="E18" s="160"/>
      <c r="F18" s="160"/>
      <c r="G18" s="165"/>
      <c r="H18" s="16"/>
      <c r="I18" s="16"/>
      <c r="J18" s="16"/>
      <c r="K18" s="16"/>
    </row>
    <row r="19" spans="1:11" ht="12">
      <c r="A19" s="108"/>
      <c r="B19" s="129"/>
      <c r="C19" s="231"/>
      <c r="D19" s="167"/>
      <c r="E19" s="160"/>
      <c r="F19" s="160"/>
      <c r="G19" s="165"/>
      <c r="H19" s="16"/>
      <c r="I19" s="16"/>
      <c r="J19" s="16"/>
      <c r="K19" s="16"/>
    </row>
    <row r="20" spans="1:11" ht="12">
      <c r="A20" s="108"/>
      <c r="B20" s="129"/>
      <c r="C20" s="231"/>
      <c r="D20" s="167"/>
      <c r="E20" s="160"/>
      <c r="F20" s="160"/>
      <c r="G20" s="165"/>
      <c r="H20" s="16"/>
      <c r="I20" s="16"/>
      <c r="J20" s="16"/>
      <c r="K20" s="16"/>
    </row>
    <row r="21" spans="1:11" ht="12">
      <c r="A21" s="108"/>
      <c r="B21" s="16"/>
      <c r="C21" s="16"/>
      <c r="D21" s="130"/>
      <c r="E21" s="130"/>
      <c r="F21" s="160"/>
      <c r="G21" s="16"/>
      <c r="H21" s="16"/>
      <c r="I21" s="16"/>
      <c r="J21" s="16"/>
      <c r="K21" s="16"/>
    </row>
    <row r="22" spans="1:11" ht="12">
      <c r="A22" s="108"/>
      <c r="B22" s="16"/>
      <c r="C22" s="16"/>
      <c r="D22" s="130"/>
      <c r="E22" s="130"/>
      <c r="F22" s="160"/>
      <c r="G22" s="16"/>
      <c r="H22" s="16"/>
      <c r="I22" s="16"/>
      <c r="J22" s="16"/>
      <c r="K22" s="16"/>
    </row>
    <row r="23" spans="1:11" ht="12">
      <c r="A23" s="108"/>
      <c r="B23" s="16"/>
      <c r="C23" s="16"/>
      <c r="D23" s="130"/>
      <c r="E23" s="130"/>
      <c r="F23" s="160"/>
      <c r="G23" s="16"/>
      <c r="H23" s="16"/>
      <c r="I23" s="16"/>
      <c r="J23" s="16"/>
      <c r="K23" s="16"/>
    </row>
    <row r="24" spans="1:11" ht="12">
      <c r="A24" s="108"/>
      <c r="B24" s="16"/>
      <c r="C24" s="16"/>
      <c r="D24" s="130"/>
      <c r="E24" s="130"/>
      <c r="F24" s="160"/>
      <c r="G24" s="16"/>
      <c r="H24" s="16"/>
      <c r="I24" s="16"/>
      <c r="J24" s="16"/>
      <c r="K24" s="16"/>
    </row>
    <row r="25" spans="1:11" ht="12">
      <c r="A25" s="108"/>
      <c r="B25" s="16"/>
      <c r="C25" s="16"/>
      <c r="D25" s="130"/>
      <c r="E25" s="130"/>
      <c r="F25" s="160"/>
      <c r="G25" s="16"/>
      <c r="H25" s="16"/>
      <c r="I25" s="16"/>
      <c r="J25" s="16"/>
      <c r="K25" s="16"/>
    </row>
    <row r="26" spans="1:11" ht="12">
      <c r="A26" s="108"/>
      <c r="B26" s="16"/>
      <c r="C26" s="16"/>
      <c r="D26" s="130"/>
      <c r="E26" s="130"/>
      <c r="F26" s="160"/>
      <c r="G26" s="16"/>
      <c r="H26" s="16"/>
      <c r="I26" s="16"/>
      <c r="J26" s="16"/>
      <c r="K26" s="16"/>
    </row>
    <row r="27" spans="1:11" ht="12">
      <c r="A27" s="108"/>
      <c r="B27" s="16"/>
      <c r="C27" s="16"/>
      <c r="D27" s="130"/>
      <c r="E27" s="130"/>
      <c r="F27" s="160"/>
      <c r="G27" s="16"/>
      <c r="H27" s="16"/>
      <c r="I27" s="16"/>
      <c r="J27" s="16"/>
      <c r="K27" s="16"/>
    </row>
    <row r="28" spans="1:11" ht="12">
      <c r="A28" s="108"/>
      <c r="B28" s="16"/>
      <c r="C28" s="16"/>
      <c r="D28" s="130"/>
      <c r="E28" s="130"/>
      <c r="F28" s="160"/>
      <c r="G28" s="16"/>
      <c r="H28" s="16"/>
      <c r="I28" s="16"/>
      <c r="J28" s="16"/>
      <c r="K28" s="16"/>
    </row>
  </sheetData>
  <mergeCells count="2">
    <mergeCell ref="B6:K6"/>
    <mergeCell ref="B2:D2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6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K69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D19" sqref="D19"/>
    </sheetView>
  </sheetViews>
  <sheetFormatPr defaultRowHeight="11.25"/>
  <cols>
    <col min="1" max="1" width="11.5703125" style="18" customWidth="1"/>
    <col min="2" max="2" width="32.7109375" style="17" customWidth="1"/>
    <col min="3" max="3" width="10.5703125" style="17" customWidth="1"/>
    <col min="4" max="4" width="13.42578125" style="17" customWidth="1"/>
    <col min="5" max="5" width="14.42578125" style="17" customWidth="1"/>
    <col min="6" max="6" width="13.42578125" style="23" customWidth="1"/>
    <col min="7" max="7" width="11" style="17" customWidth="1"/>
    <col min="8" max="8" width="22.85546875" style="17" customWidth="1"/>
    <col min="9" max="9" width="19.140625" style="17" customWidth="1"/>
    <col min="10" max="10" width="17" style="17" customWidth="1"/>
    <col min="11" max="11" width="21.85546875" style="17" customWidth="1"/>
    <col min="12" max="16384" width="9.140625" style="17"/>
  </cols>
  <sheetData>
    <row r="2" spans="1:11" ht="16.5" customHeight="1">
      <c r="A2" s="27" t="s">
        <v>48</v>
      </c>
      <c r="B2" s="219" t="s">
        <v>49</v>
      </c>
      <c r="C2" s="219"/>
      <c r="D2" s="219"/>
    </row>
    <row r="4" spans="1:11" s="19" customFormat="1" ht="106.5" customHeight="1">
      <c r="A4" s="36" t="s">
        <v>15</v>
      </c>
      <c r="B4" s="40" t="s">
        <v>21</v>
      </c>
      <c r="C4" s="40" t="s">
        <v>22</v>
      </c>
      <c r="D4" s="40" t="s">
        <v>62</v>
      </c>
      <c r="E4" s="40" t="s">
        <v>24</v>
      </c>
      <c r="F4" s="40" t="s">
        <v>2</v>
      </c>
      <c r="G4" s="40" t="s">
        <v>3</v>
      </c>
      <c r="H4" s="40" t="s">
        <v>4</v>
      </c>
      <c r="I4" s="40" t="s">
        <v>5</v>
      </c>
      <c r="J4" s="40" t="s">
        <v>42</v>
      </c>
      <c r="K4" s="40" t="s">
        <v>61</v>
      </c>
    </row>
    <row r="5" spans="1:11">
      <c r="A5" s="39">
        <v>1</v>
      </c>
      <c r="B5" s="37">
        <v>2</v>
      </c>
      <c r="C5" s="37">
        <v>3</v>
      </c>
      <c r="D5" s="37">
        <v>4</v>
      </c>
      <c r="E5" s="38">
        <v>5</v>
      </c>
      <c r="F5" s="39">
        <v>6</v>
      </c>
      <c r="G5" s="37">
        <v>7</v>
      </c>
      <c r="H5" s="37">
        <v>8</v>
      </c>
      <c r="I5" s="37">
        <v>9</v>
      </c>
      <c r="J5" s="38">
        <v>10</v>
      </c>
      <c r="K5" s="123">
        <v>11</v>
      </c>
    </row>
    <row r="6" spans="1:11" s="22" customFormat="1" ht="12">
      <c r="A6" s="129" t="s">
        <v>30</v>
      </c>
      <c r="B6" s="227" t="s">
        <v>54</v>
      </c>
      <c r="C6" s="228"/>
      <c r="D6" s="228"/>
      <c r="E6" s="228"/>
      <c r="F6" s="228"/>
      <c r="G6" s="228"/>
      <c r="H6" s="228"/>
      <c r="I6" s="228"/>
      <c r="J6" s="228"/>
      <c r="K6" s="229"/>
    </row>
    <row r="7" spans="1:11" s="51" customFormat="1" ht="27.75" customHeight="1">
      <c r="A7" s="129" t="s">
        <v>31</v>
      </c>
      <c r="B7" s="166" t="s">
        <v>289</v>
      </c>
      <c r="C7" s="230">
        <v>2005</v>
      </c>
      <c r="D7" s="168">
        <v>181961</v>
      </c>
      <c r="E7" s="168">
        <v>181961</v>
      </c>
      <c r="F7" s="170">
        <v>38443</v>
      </c>
      <c r="G7" s="165"/>
      <c r="H7" s="166"/>
      <c r="I7" s="166"/>
      <c r="J7" s="129"/>
      <c r="K7" s="160"/>
    </row>
    <row r="8" spans="1:11" s="51" customFormat="1" ht="16.5" customHeight="1">
      <c r="A8" s="129" t="s">
        <v>32</v>
      </c>
      <c r="B8" s="163" t="s">
        <v>290</v>
      </c>
      <c r="C8" s="163">
        <v>2014</v>
      </c>
      <c r="D8" s="164">
        <v>23570</v>
      </c>
      <c r="E8" s="169">
        <v>23570</v>
      </c>
      <c r="F8" s="170">
        <v>41765</v>
      </c>
      <c r="G8" s="165"/>
      <c r="H8" s="166"/>
      <c r="I8" s="163"/>
      <c r="J8" s="129"/>
      <c r="K8" s="129"/>
    </row>
    <row r="9" spans="1:11" s="51" customFormat="1" ht="14.25" customHeight="1">
      <c r="A9" s="129" t="s">
        <v>33</v>
      </c>
      <c r="B9" s="163" t="s">
        <v>291</v>
      </c>
      <c r="C9" s="163">
        <v>2014</v>
      </c>
      <c r="D9" s="164">
        <v>16430</v>
      </c>
      <c r="E9" s="164">
        <v>16430</v>
      </c>
      <c r="F9" s="170">
        <v>41765</v>
      </c>
      <c r="G9" s="165"/>
      <c r="H9" s="166"/>
      <c r="I9" s="163"/>
      <c r="J9" s="129"/>
      <c r="K9" s="160"/>
    </row>
    <row r="10" spans="1:11" s="51" customFormat="1" ht="14.25" customHeight="1">
      <c r="A10" s="129" t="s">
        <v>292</v>
      </c>
      <c r="B10" s="163" t="s">
        <v>293</v>
      </c>
      <c r="C10" s="163">
        <v>2014</v>
      </c>
      <c r="D10" s="164">
        <v>7170</v>
      </c>
      <c r="E10" s="164">
        <v>7170</v>
      </c>
      <c r="F10" s="170">
        <v>41765</v>
      </c>
      <c r="G10" s="165"/>
      <c r="H10" s="166"/>
      <c r="I10" s="163"/>
      <c r="J10" s="129"/>
      <c r="K10" s="160"/>
    </row>
    <row r="11" spans="1:11" s="51" customFormat="1" ht="15" customHeight="1">
      <c r="A11" s="129" t="s">
        <v>34</v>
      </c>
      <c r="B11" s="163" t="s">
        <v>294</v>
      </c>
      <c r="C11" s="163">
        <v>2016</v>
      </c>
      <c r="D11" s="164">
        <v>18848</v>
      </c>
      <c r="E11" s="169">
        <v>18848</v>
      </c>
      <c r="F11" s="170">
        <v>42733</v>
      </c>
      <c r="G11" s="165"/>
      <c r="H11" s="166"/>
      <c r="I11" s="163"/>
      <c r="J11" s="129"/>
      <c r="K11" s="160"/>
    </row>
    <row r="12" spans="1:11" s="51" customFormat="1" ht="16.5" customHeight="1">
      <c r="A12" s="129" t="s">
        <v>35</v>
      </c>
      <c r="B12" s="163" t="s">
        <v>295</v>
      </c>
      <c r="C12" s="163">
        <v>2016</v>
      </c>
      <c r="D12" s="164">
        <v>99000</v>
      </c>
      <c r="E12" s="169">
        <v>99000</v>
      </c>
      <c r="F12" s="170" t="s">
        <v>296</v>
      </c>
      <c r="G12" s="165"/>
      <c r="H12" s="166"/>
      <c r="I12" s="163"/>
      <c r="J12" s="129"/>
      <c r="K12" s="160"/>
    </row>
    <row r="13" spans="1:11" s="51" customFormat="1" ht="16.5" customHeight="1">
      <c r="A13" s="129" t="s">
        <v>36</v>
      </c>
      <c r="B13" s="163" t="s">
        <v>297</v>
      </c>
      <c r="C13" s="163">
        <v>2012</v>
      </c>
      <c r="D13" s="164">
        <v>12864.75</v>
      </c>
      <c r="E13" s="164">
        <v>12864.75</v>
      </c>
      <c r="F13" s="170">
        <v>41274</v>
      </c>
      <c r="G13" s="165"/>
      <c r="H13" s="166"/>
      <c r="I13" s="163"/>
      <c r="J13" s="129"/>
      <c r="K13" s="160"/>
    </row>
    <row r="14" spans="1:11" s="51" customFormat="1" ht="16.5" customHeight="1">
      <c r="A14" s="129" t="s">
        <v>37</v>
      </c>
      <c r="B14" s="163" t="s">
        <v>298</v>
      </c>
      <c r="C14" s="163">
        <v>2012</v>
      </c>
      <c r="D14" s="164">
        <v>32678.71</v>
      </c>
      <c r="E14" s="164">
        <v>32678.71</v>
      </c>
      <c r="F14" s="170">
        <v>41274</v>
      </c>
      <c r="G14" s="165"/>
      <c r="H14" s="166"/>
      <c r="I14" s="163"/>
      <c r="J14" s="129"/>
      <c r="K14" s="160"/>
    </row>
    <row r="15" spans="1:11" s="51" customFormat="1" ht="22.5" customHeight="1">
      <c r="A15" s="129" t="s">
        <v>55</v>
      </c>
      <c r="B15" s="163" t="s">
        <v>299</v>
      </c>
      <c r="C15" s="163">
        <v>2013</v>
      </c>
      <c r="D15" s="164">
        <v>40000</v>
      </c>
      <c r="E15" s="169">
        <v>40000</v>
      </c>
      <c r="F15" s="170">
        <v>41576</v>
      </c>
      <c r="G15" s="165"/>
      <c r="H15" s="166"/>
      <c r="I15" s="163"/>
      <c r="J15" s="129"/>
      <c r="K15" s="160"/>
    </row>
    <row r="16" spans="1:11" s="51" customFormat="1" ht="16.5" customHeight="1">
      <c r="A16" s="129" t="s">
        <v>56</v>
      </c>
      <c r="B16" s="163"/>
      <c r="C16" s="163"/>
      <c r="D16" s="164"/>
      <c r="E16" s="169"/>
      <c r="F16" s="170"/>
      <c r="G16" s="165"/>
      <c r="H16" s="166"/>
      <c r="I16" s="163"/>
      <c r="J16" s="129"/>
      <c r="K16" s="160"/>
    </row>
    <row r="17" spans="1:11" s="51" customFormat="1" ht="16.5" customHeight="1">
      <c r="A17" s="129" t="s">
        <v>57</v>
      </c>
      <c r="B17" s="163"/>
      <c r="C17" s="163"/>
      <c r="D17" s="164"/>
      <c r="E17" s="169"/>
      <c r="F17" s="170"/>
      <c r="G17" s="165"/>
      <c r="H17" s="166"/>
      <c r="I17" s="163"/>
      <c r="J17" s="129"/>
      <c r="K17" s="160"/>
    </row>
    <row r="18" spans="1:11" s="51" customFormat="1" ht="16.5" customHeight="1">
      <c r="A18" s="129" t="s">
        <v>58</v>
      </c>
      <c r="B18" s="163"/>
      <c r="C18" s="163"/>
      <c r="D18" s="164"/>
      <c r="E18" s="163"/>
      <c r="F18" s="163"/>
      <c r="G18" s="165"/>
      <c r="H18" s="166"/>
      <c r="I18" s="163"/>
      <c r="J18" s="129"/>
      <c r="K18" s="160"/>
    </row>
    <row r="19" spans="1:11" s="51" customFormat="1" ht="16.5" customHeight="1">
      <c r="A19" s="129" t="s">
        <v>59</v>
      </c>
      <c r="B19" s="163"/>
      <c r="C19" s="163"/>
      <c r="D19" s="164"/>
      <c r="E19" s="163"/>
      <c r="F19" s="163"/>
      <c r="G19" s="165"/>
      <c r="H19" s="166"/>
      <c r="I19" s="163"/>
      <c r="J19" s="129"/>
      <c r="K19" s="160"/>
    </row>
    <row r="20" spans="1:11" s="51" customFormat="1" ht="16.5" customHeight="1">
      <c r="A20" s="129" t="s">
        <v>60</v>
      </c>
      <c r="B20" s="163"/>
      <c r="C20" s="163"/>
      <c r="D20" s="164"/>
      <c r="E20" s="163"/>
      <c r="F20" s="163"/>
      <c r="G20" s="165"/>
      <c r="H20" s="166"/>
      <c r="I20" s="163"/>
      <c r="J20" s="129"/>
      <c r="K20" s="163"/>
    </row>
    <row r="21" spans="1:11" s="51" customFormat="1" ht="16.5" customHeight="1">
      <c r="A21" s="129" t="s">
        <v>63</v>
      </c>
      <c r="B21" s="163"/>
      <c r="C21" s="163"/>
      <c r="D21" s="164"/>
      <c r="E21" s="163"/>
      <c r="F21" s="163"/>
      <c r="G21" s="165"/>
      <c r="H21" s="166"/>
      <c r="I21" s="163"/>
      <c r="J21" s="129"/>
      <c r="K21" s="163"/>
    </row>
    <row r="22" spans="1:11" s="51" customFormat="1" ht="16.5" customHeight="1">
      <c r="A22" s="129" t="s">
        <v>64</v>
      </c>
      <c r="B22" s="163"/>
      <c r="C22" s="163"/>
      <c r="D22" s="164"/>
      <c r="E22" s="163"/>
      <c r="F22" s="163"/>
      <c r="G22" s="165"/>
      <c r="H22" s="166"/>
      <c r="I22" s="163"/>
      <c r="J22" s="129"/>
      <c r="K22" s="160"/>
    </row>
    <row r="23" spans="1:11" s="51" customFormat="1" ht="16.5" customHeight="1">
      <c r="A23" s="129" t="s">
        <v>65</v>
      </c>
      <c r="B23" s="163"/>
      <c r="C23" s="163"/>
      <c r="D23" s="164"/>
      <c r="E23" s="163"/>
      <c r="F23" s="163"/>
      <c r="G23" s="165"/>
      <c r="H23" s="166"/>
      <c r="I23" s="163"/>
      <c r="J23" s="129"/>
      <c r="K23" s="160"/>
    </row>
    <row r="24" spans="1:11" s="51" customFormat="1" ht="16.5" customHeight="1">
      <c r="A24" s="129" t="s">
        <v>66</v>
      </c>
      <c r="B24" s="163"/>
      <c r="C24" s="163"/>
      <c r="D24" s="164"/>
      <c r="E24" s="163"/>
      <c r="F24" s="163"/>
      <c r="G24" s="165"/>
      <c r="H24" s="166"/>
      <c r="I24" s="163"/>
      <c r="J24" s="129"/>
      <c r="K24" s="160"/>
    </row>
    <row r="25" spans="1:11" s="51" customFormat="1" ht="16.5" customHeight="1">
      <c r="A25" s="129" t="s">
        <v>67</v>
      </c>
      <c r="B25" s="163"/>
      <c r="C25" s="163"/>
      <c r="D25" s="164"/>
      <c r="E25" s="163"/>
      <c r="F25" s="163"/>
      <c r="G25" s="165"/>
      <c r="H25" s="166"/>
      <c r="I25" s="163"/>
      <c r="J25" s="129"/>
      <c r="K25" s="160"/>
    </row>
    <row r="26" spans="1:11" s="51" customFormat="1" ht="16.5" customHeight="1">
      <c r="A26" s="129" t="s">
        <v>68</v>
      </c>
      <c r="B26" s="163"/>
      <c r="C26" s="163"/>
      <c r="D26" s="164"/>
      <c r="E26" s="163"/>
      <c r="F26" s="163"/>
      <c r="G26" s="165"/>
      <c r="H26" s="166"/>
      <c r="I26" s="163"/>
      <c r="J26" s="129"/>
      <c r="K26" s="163"/>
    </row>
    <row r="27" spans="1:11" s="51" customFormat="1" ht="16.5" customHeight="1">
      <c r="A27" s="129" t="s">
        <v>69</v>
      </c>
      <c r="B27" s="163"/>
      <c r="C27" s="163"/>
      <c r="D27" s="164"/>
      <c r="E27" s="163"/>
      <c r="F27" s="163"/>
      <c r="G27" s="165"/>
      <c r="H27" s="166"/>
      <c r="I27" s="163"/>
      <c r="J27" s="129"/>
      <c r="K27" s="160"/>
    </row>
    <row r="28" spans="1:11" s="51" customFormat="1" ht="16.5" customHeight="1">
      <c r="A28" s="129" t="s">
        <v>70</v>
      </c>
      <c r="B28" s="163"/>
      <c r="C28" s="163"/>
      <c r="D28" s="164"/>
      <c r="E28" s="163"/>
      <c r="F28" s="163"/>
      <c r="G28" s="165"/>
      <c r="H28" s="166"/>
      <c r="I28" s="163"/>
      <c r="J28" s="129"/>
      <c r="K28" s="160"/>
    </row>
    <row r="29" spans="1:11" s="51" customFormat="1" ht="16.5" customHeight="1">
      <c r="A29" s="129" t="s">
        <v>71</v>
      </c>
      <c r="B29" s="163"/>
      <c r="C29" s="163"/>
      <c r="D29" s="164"/>
      <c r="E29" s="163"/>
      <c r="F29" s="163"/>
      <c r="G29" s="165"/>
      <c r="H29" s="166"/>
      <c r="I29" s="163"/>
      <c r="J29" s="129"/>
      <c r="K29" s="163"/>
    </row>
    <row r="30" spans="1:11" s="51" customFormat="1" ht="16.5" customHeight="1">
      <c r="A30" s="129" t="s">
        <v>72</v>
      </c>
      <c r="B30" s="163"/>
      <c r="C30" s="163"/>
      <c r="D30" s="164"/>
      <c r="E30" s="163"/>
      <c r="F30" s="163"/>
      <c r="G30" s="165"/>
      <c r="H30" s="166"/>
      <c r="I30" s="163"/>
      <c r="J30" s="129"/>
      <c r="K30" s="163"/>
    </row>
    <row r="31" spans="1:11" s="51" customFormat="1" ht="16.5" customHeight="1">
      <c r="A31" s="129" t="s">
        <v>73</v>
      </c>
      <c r="B31" s="163"/>
      <c r="C31" s="163"/>
      <c r="D31" s="164"/>
      <c r="E31" s="163"/>
      <c r="F31" s="163"/>
      <c r="G31" s="165"/>
      <c r="H31" s="166"/>
      <c r="I31" s="163"/>
      <c r="J31" s="129"/>
      <c r="K31" s="160"/>
    </row>
    <row r="32" spans="1:11" s="51" customFormat="1" ht="16.5" customHeight="1">
      <c r="A32" s="129" t="s">
        <v>74</v>
      </c>
      <c r="B32" s="163"/>
      <c r="C32" s="163"/>
      <c r="D32" s="164"/>
      <c r="E32" s="163"/>
      <c r="F32" s="163"/>
      <c r="G32" s="165"/>
      <c r="H32" s="166"/>
      <c r="I32" s="163"/>
      <c r="J32" s="129"/>
      <c r="K32" s="163"/>
    </row>
    <row r="33" spans="1:11" s="51" customFormat="1" ht="16.5" customHeight="1">
      <c r="A33" s="129" t="s">
        <v>75</v>
      </c>
      <c r="B33" s="163"/>
      <c r="C33" s="163"/>
      <c r="D33" s="164"/>
      <c r="E33" s="163"/>
      <c r="F33" s="163"/>
      <c r="G33" s="165"/>
      <c r="H33" s="166"/>
      <c r="I33" s="163"/>
      <c r="J33" s="129"/>
      <c r="K33" s="160"/>
    </row>
    <row r="34" spans="1:11" s="51" customFormat="1" ht="16.5" customHeight="1">
      <c r="A34" s="129" t="s">
        <v>76</v>
      </c>
      <c r="B34" s="163"/>
      <c r="C34" s="163"/>
      <c r="D34" s="164"/>
      <c r="E34" s="163"/>
      <c r="F34" s="163"/>
      <c r="G34" s="165"/>
      <c r="H34" s="166"/>
      <c r="I34" s="163"/>
      <c r="J34" s="129"/>
      <c r="K34" s="160"/>
    </row>
    <row r="35" spans="1:11" s="51" customFormat="1" ht="16.5" customHeight="1">
      <c r="A35" s="129" t="s">
        <v>77</v>
      </c>
      <c r="B35" s="163"/>
      <c r="C35" s="163"/>
      <c r="D35" s="164"/>
      <c r="E35" s="163"/>
      <c r="F35" s="163"/>
      <c r="G35" s="165"/>
      <c r="H35" s="166"/>
      <c r="I35" s="163"/>
      <c r="J35" s="129"/>
      <c r="K35" s="160"/>
    </row>
    <row r="36" spans="1:11" s="51" customFormat="1" ht="16.5" customHeight="1">
      <c r="A36" s="129" t="s">
        <v>78</v>
      </c>
      <c r="B36" s="163"/>
      <c r="C36" s="163"/>
      <c r="D36" s="164"/>
      <c r="E36" s="163"/>
      <c r="F36" s="163"/>
      <c r="G36" s="165"/>
      <c r="H36" s="166"/>
      <c r="I36" s="163"/>
      <c r="J36" s="129"/>
      <c r="K36" s="163"/>
    </row>
    <row r="37" spans="1:11" s="51" customFormat="1" ht="16.5" customHeight="1">
      <c r="A37" s="129" t="s">
        <v>79</v>
      </c>
      <c r="B37" s="163"/>
      <c r="C37" s="163"/>
      <c r="D37" s="164"/>
      <c r="E37" s="163"/>
      <c r="F37" s="163"/>
      <c r="G37" s="165"/>
      <c r="H37" s="166"/>
      <c r="I37" s="163"/>
      <c r="J37" s="129"/>
      <c r="K37" s="163"/>
    </row>
    <row r="38" spans="1:11" s="51" customFormat="1" ht="16.5" customHeight="1">
      <c r="A38" s="129" t="s">
        <v>80</v>
      </c>
      <c r="B38" s="163"/>
      <c r="C38" s="163"/>
      <c r="D38" s="164"/>
      <c r="E38" s="163"/>
      <c r="F38" s="163"/>
      <c r="G38" s="165"/>
      <c r="H38" s="166"/>
      <c r="I38" s="163"/>
      <c r="J38" s="129"/>
      <c r="K38" s="163"/>
    </row>
    <row r="39" spans="1:11" s="51" customFormat="1" ht="16.5" customHeight="1">
      <c r="A39" s="129" t="s">
        <v>81</v>
      </c>
      <c r="B39" s="163"/>
      <c r="C39" s="163"/>
      <c r="D39" s="164"/>
      <c r="E39" s="163"/>
      <c r="F39" s="163"/>
      <c r="G39" s="165"/>
      <c r="H39" s="166"/>
      <c r="I39" s="163"/>
      <c r="J39" s="129"/>
      <c r="K39" s="160"/>
    </row>
    <row r="40" spans="1:11" s="51" customFormat="1" ht="16.5" customHeight="1">
      <c r="A40" s="129" t="s">
        <v>82</v>
      </c>
      <c r="B40" s="163"/>
      <c r="C40" s="163"/>
      <c r="D40" s="164"/>
      <c r="E40" s="163"/>
      <c r="F40" s="163"/>
      <c r="G40" s="165"/>
      <c r="H40" s="166"/>
      <c r="I40" s="163"/>
      <c r="J40" s="129"/>
      <c r="K40" s="160"/>
    </row>
    <row r="41" spans="1:11" s="51" customFormat="1" ht="16.5" customHeight="1">
      <c r="A41" s="129" t="s">
        <v>83</v>
      </c>
      <c r="B41" s="163"/>
      <c r="C41" s="163"/>
      <c r="D41" s="164"/>
      <c r="E41" s="163"/>
      <c r="F41" s="163"/>
      <c r="G41" s="165"/>
      <c r="H41" s="166"/>
      <c r="I41" s="163"/>
      <c r="J41" s="129"/>
      <c r="K41" s="160"/>
    </row>
    <row r="42" spans="1:11" s="51" customFormat="1" ht="16.5" customHeight="1">
      <c r="A42" s="129" t="s">
        <v>84</v>
      </c>
      <c r="B42" s="163"/>
      <c r="C42" s="163"/>
      <c r="D42" s="164"/>
      <c r="E42" s="163"/>
      <c r="F42" s="163"/>
      <c r="G42" s="165"/>
      <c r="H42" s="166"/>
      <c r="I42" s="163"/>
      <c r="J42" s="129"/>
      <c r="K42" s="160"/>
    </row>
    <row r="43" spans="1:11" s="51" customFormat="1" ht="16.5" customHeight="1">
      <c r="A43" s="129" t="s">
        <v>85</v>
      </c>
      <c r="B43" s="163"/>
      <c r="C43" s="163"/>
      <c r="D43" s="164"/>
      <c r="E43" s="163"/>
      <c r="F43" s="163"/>
      <c r="G43" s="165"/>
      <c r="H43" s="166"/>
      <c r="I43" s="163"/>
      <c r="J43" s="129"/>
      <c r="K43" s="160"/>
    </row>
    <row r="44" spans="1:11" s="51" customFormat="1" ht="16.5" customHeight="1">
      <c r="A44" s="129" t="s">
        <v>86</v>
      </c>
      <c r="B44" s="163"/>
      <c r="C44" s="163"/>
      <c r="D44" s="164"/>
      <c r="E44" s="163"/>
      <c r="F44" s="163"/>
      <c r="G44" s="165"/>
      <c r="H44" s="166"/>
      <c r="I44" s="163"/>
      <c r="J44" s="129"/>
      <c r="K44" s="160"/>
    </row>
    <row r="45" spans="1:11" s="51" customFormat="1" ht="16.5" customHeight="1">
      <c r="A45" s="129" t="s">
        <v>87</v>
      </c>
      <c r="B45" s="163"/>
      <c r="C45" s="163"/>
      <c r="D45" s="164"/>
      <c r="E45" s="163"/>
      <c r="F45" s="163"/>
      <c r="G45" s="165"/>
      <c r="H45" s="166"/>
      <c r="I45" s="163"/>
      <c r="J45" s="129"/>
      <c r="K45" s="160"/>
    </row>
    <row r="46" spans="1:11" s="51" customFormat="1" ht="16.5" customHeight="1">
      <c r="A46" s="129" t="s">
        <v>88</v>
      </c>
      <c r="B46" s="163"/>
      <c r="C46" s="163"/>
      <c r="D46" s="164"/>
      <c r="E46" s="163"/>
      <c r="F46" s="163"/>
      <c r="G46" s="165"/>
      <c r="H46" s="166"/>
      <c r="I46" s="163"/>
      <c r="J46" s="129"/>
      <c r="K46" s="160"/>
    </row>
    <row r="47" spans="1:11" s="51" customFormat="1" ht="16.5" customHeight="1">
      <c r="A47" s="129" t="s">
        <v>89</v>
      </c>
      <c r="B47" s="163"/>
      <c r="C47" s="163"/>
      <c r="D47" s="164"/>
      <c r="E47" s="163"/>
      <c r="F47" s="163"/>
      <c r="G47" s="165"/>
      <c r="H47" s="166"/>
      <c r="I47" s="163"/>
      <c r="J47" s="129"/>
      <c r="K47" s="160"/>
    </row>
    <row r="48" spans="1:11" s="51" customFormat="1" ht="16.5" customHeight="1">
      <c r="A48" s="129" t="s">
        <v>90</v>
      </c>
      <c r="B48" s="163"/>
      <c r="C48" s="163"/>
      <c r="D48" s="164"/>
      <c r="E48" s="163"/>
      <c r="F48" s="163"/>
      <c r="G48" s="165"/>
      <c r="H48" s="166"/>
      <c r="I48" s="163"/>
      <c r="J48" s="129"/>
      <c r="K48" s="160"/>
    </row>
    <row r="49" spans="1:11" s="51" customFormat="1" ht="16.5" customHeight="1">
      <c r="A49" s="129" t="s">
        <v>91</v>
      </c>
      <c r="B49" s="163"/>
      <c r="C49" s="163"/>
      <c r="D49" s="164"/>
      <c r="E49" s="163"/>
      <c r="F49" s="163"/>
      <c r="G49" s="165"/>
      <c r="H49" s="166"/>
      <c r="I49" s="163"/>
      <c r="J49" s="129"/>
      <c r="K49" s="160"/>
    </row>
    <row r="50" spans="1:11" s="51" customFormat="1" ht="16.5" customHeight="1">
      <c r="A50" s="129" t="s">
        <v>92</v>
      </c>
      <c r="B50" s="163"/>
      <c r="C50" s="163"/>
      <c r="D50" s="164"/>
      <c r="E50" s="163"/>
      <c r="F50" s="163"/>
      <c r="G50" s="165"/>
      <c r="H50" s="166"/>
      <c r="I50" s="163"/>
      <c r="J50" s="129"/>
      <c r="K50" s="160"/>
    </row>
    <row r="51" spans="1:11" s="51" customFormat="1" ht="16.5" customHeight="1">
      <c r="A51" s="129" t="s">
        <v>93</v>
      </c>
      <c r="B51" s="163"/>
      <c r="C51" s="163"/>
      <c r="D51" s="164"/>
      <c r="E51" s="163"/>
      <c r="F51" s="170"/>
      <c r="G51" s="165"/>
      <c r="H51" s="166"/>
      <c r="I51" s="163"/>
      <c r="J51" s="129"/>
      <c r="K51" s="129"/>
    </row>
    <row r="52" spans="1:11" s="51" customFormat="1" ht="16.5" customHeight="1">
      <c r="A52" s="129" t="s">
        <v>94</v>
      </c>
      <c r="B52" s="163"/>
      <c r="C52" s="163"/>
      <c r="D52" s="164"/>
      <c r="E52" s="169"/>
      <c r="F52" s="170"/>
      <c r="G52" s="165"/>
      <c r="H52" s="166"/>
      <c r="I52" s="163"/>
      <c r="J52" s="129"/>
      <c r="K52" s="129"/>
    </row>
    <row r="53" spans="1:11" s="51" customFormat="1" ht="16.5" customHeight="1">
      <c r="A53" s="129" t="s">
        <v>95</v>
      </c>
      <c r="B53" s="163"/>
      <c r="C53" s="163"/>
      <c r="D53" s="164"/>
      <c r="E53" s="169"/>
      <c r="F53" s="170"/>
      <c r="G53" s="165"/>
      <c r="H53" s="166"/>
      <c r="I53" s="163"/>
      <c r="J53" s="129"/>
      <c r="K53" s="129"/>
    </row>
    <row r="54" spans="1:11" ht="12">
      <c r="A54" s="166"/>
      <c r="B54" s="166" t="s">
        <v>43</v>
      </c>
      <c r="C54" s="171"/>
      <c r="D54" s="167">
        <f>SUM(D7:D53)</f>
        <v>432522.46</v>
      </c>
      <c r="E54" s="169"/>
      <c r="F54" s="172"/>
      <c r="G54" s="166"/>
      <c r="H54" s="173"/>
      <c r="I54" s="166"/>
      <c r="J54" s="173"/>
      <c r="K54" s="129"/>
    </row>
    <row r="57" spans="1:11">
      <c r="D57" s="54"/>
    </row>
    <row r="61" spans="1:11">
      <c r="F61" s="17"/>
    </row>
    <row r="62" spans="1:11">
      <c r="F62" s="17"/>
    </row>
    <row r="63" spans="1:11">
      <c r="F63" s="17"/>
    </row>
    <row r="64" spans="1:11">
      <c r="F64" s="17"/>
    </row>
    <row r="65" spans="6:6">
      <c r="F65" s="17"/>
    </row>
    <row r="66" spans="6:6">
      <c r="F66" s="17"/>
    </row>
    <row r="67" spans="6:6">
      <c r="F67" s="17"/>
    </row>
    <row r="68" spans="6:6">
      <c r="F68" s="17"/>
    </row>
    <row r="69" spans="6:6">
      <c r="F69" s="17"/>
    </row>
  </sheetData>
  <mergeCells count="2">
    <mergeCell ref="B6:K6"/>
    <mergeCell ref="B2:D2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титул</vt:lpstr>
      <vt:lpstr>Раздел 1.1 жил.фонд </vt:lpstr>
      <vt:lpstr>Раздел 1.2 отд.ст.зд. и стр.</vt:lpstr>
      <vt:lpstr>Раздел 1.3 отд.соор </vt:lpstr>
      <vt:lpstr>Раздел 2.1 трансп.</vt:lpstr>
      <vt:lpstr>Раздел 2.2  дв.имущ.  </vt:lpstr>
      <vt:lpstr>титул!Область_печати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Galina</cp:lastModifiedBy>
  <cp:lastPrinted>2019-02-28T07:04:58Z</cp:lastPrinted>
  <dcterms:created xsi:type="dcterms:W3CDTF">2012-04-16T14:05:55Z</dcterms:created>
  <dcterms:modified xsi:type="dcterms:W3CDTF">2019-03-06T17:16:45Z</dcterms:modified>
</cp:coreProperties>
</file>