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45" i="1" l="1"/>
  <c r="B42" i="1"/>
  <c r="B84" i="1" s="1"/>
  <c r="C34" i="1"/>
  <c r="B34" i="1"/>
  <c r="C82" i="1" l="1"/>
  <c r="C80" i="1"/>
  <c r="C78" i="1"/>
  <c r="C73" i="1"/>
  <c r="C67" i="1"/>
  <c r="C65" i="1"/>
  <c r="C62" i="1"/>
  <c r="C56" i="1"/>
  <c r="C51" i="1"/>
  <c r="C45" i="1"/>
  <c r="C42" i="1"/>
  <c r="D15" i="1" l="1"/>
  <c r="D30" i="1" l="1"/>
  <c r="C9" i="1"/>
  <c r="B9" i="1"/>
  <c r="B40" i="1"/>
  <c r="D41" i="1"/>
  <c r="C40" i="1"/>
  <c r="D39" i="1" l="1"/>
  <c r="C23" i="1"/>
  <c r="C32" i="1" s="1"/>
  <c r="C84" i="1" l="1"/>
  <c r="D83" i="1"/>
  <c r="B82" i="1"/>
  <c r="D82" i="1" s="1"/>
  <c r="D81" i="1"/>
  <c r="B80" i="1"/>
  <c r="D79" i="1"/>
  <c r="B78" i="1"/>
  <c r="D77" i="1"/>
  <c r="D76" i="1"/>
  <c r="D75" i="1"/>
  <c r="D74" i="1"/>
  <c r="B73" i="1"/>
  <c r="D73" i="1" s="1"/>
  <c r="D72" i="1"/>
  <c r="D71" i="1"/>
  <c r="D70" i="1"/>
  <c r="D69" i="1"/>
  <c r="D68" i="1"/>
  <c r="B67" i="1"/>
  <c r="D67" i="1" s="1"/>
  <c r="D66" i="1"/>
  <c r="B65" i="1"/>
  <c r="D65" i="1" s="1"/>
  <c r="D64" i="1"/>
  <c r="D63" i="1"/>
  <c r="B62" i="1"/>
  <c r="D61" i="1"/>
  <c r="D60" i="1"/>
  <c r="D59" i="1"/>
  <c r="D58" i="1"/>
  <c r="D57" i="1"/>
  <c r="B56" i="1"/>
  <c r="D55" i="1"/>
  <c r="D54" i="1"/>
  <c r="D53" i="1"/>
  <c r="D52" i="1"/>
  <c r="B51" i="1"/>
  <c r="D50" i="1"/>
  <c r="D49" i="1"/>
  <c r="D48" i="1"/>
  <c r="D47" i="1"/>
  <c r="D46" i="1"/>
  <c r="D44" i="1"/>
  <c r="D43" i="1"/>
  <c r="D42" i="1"/>
  <c r="D38" i="1"/>
  <c r="D37" i="1"/>
  <c r="D36" i="1"/>
  <c r="D35" i="1"/>
  <c r="D34" i="1"/>
  <c r="D29" i="1"/>
  <c r="D28" i="1"/>
  <c r="D27" i="1"/>
  <c r="D26" i="1"/>
  <c r="D25" i="1"/>
  <c r="D24" i="1"/>
  <c r="D22" i="1"/>
  <c r="D21" i="1"/>
  <c r="D20" i="1"/>
  <c r="D19" i="1"/>
  <c r="D18" i="1"/>
  <c r="D17" i="1"/>
  <c r="D16" i="1"/>
  <c r="D13" i="1"/>
  <c r="D12" i="1"/>
  <c r="D10" i="1"/>
  <c r="D84" i="1" l="1"/>
  <c r="B23" i="1"/>
  <c r="B32" i="1" s="1"/>
  <c r="D40" i="1"/>
  <c r="D56" i="1"/>
  <c r="D51" i="1"/>
  <c r="D45" i="1"/>
  <c r="D62" i="1"/>
  <c r="D80" i="1"/>
  <c r="D78" i="1"/>
  <c r="D9" i="1"/>
  <c r="D23" i="1" l="1"/>
  <c r="D32" i="1"/>
</calcChain>
</file>

<file path=xl/sharedStrings.xml><?xml version="1.0" encoding="utf-8"?>
<sst xmlns="http://schemas.openxmlformats.org/spreadsheetml/2006/main" count="85" uniqueCount="85">
  <si>
    <t xml:space="preserve"> И Н Ф О Р М А Ц И Я</t>
  </si>
  <si>
    <t xml:space="preserve"> об  исполнении бюджета Таштагольского муниципального района</t>
  </si>
  <si>
    <t xml:space="preserve">        (тыс.руб.)</t>
  </si>
  <si>
    <t>Наименование показателя</t>
  </si>
  <si>
    <t>2021</t>
  </si>
  <si>
    <t>НАЛОГОВЫЕ И НЕНАЛОГОВЫЕ ДОХОДЫ</t>
  </si>
  <si>
    <t>Налог на доходы физических лиц</t>
  </si>
  <si>
    <t>Акцизы по подакцизным товарам  ( продукции),  производимым на территории Российской Федерации</t>
  </si>
  <si>
    <t>Налог, взимаемый в связи с применением упрощённой системы налогообложения</t>
  </si>
  <si>
    <t>Единый налог на вменённый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</si>
  <si>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</si>
  <si>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</si>
  <si>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пошлина, сборы</t>
  </si>
  <si>
    <t>Доходы от использования имущества, находящегося в 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</si>
  <si>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</si>
  <si>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</si>
  <si>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</si>
  <si>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</si>
  <si>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</si>
  <si>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</si>
  <si>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</si>
  <si>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</si>
  <si>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</si>
  <si>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</si>
  <si>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</si>
  <si>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</si>
  <si>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</si>
  <si>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</si>
  <si>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</si>
  <si>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</si>
  <si>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</si>
  <si>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</si>
  <si>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</si>
  <si>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</si>
  <si>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</si>
  <si>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</si>
  <si>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Топливно-энергетический комплекс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</si>
  <si>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</si>
  <si>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</si>
  <si>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</si>
  <si>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</si>
  <si>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</si>
  <si>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</si>
  <si>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</si>
  <si>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</si>
  <si>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</si>
  <si>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</si>
  <si>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</si>
  <si>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</si>
  <si>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</si>
  <si>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</si>
  <si>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</si>
  <si>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</si>
  <si>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</si>
  <si>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</si>
  <si>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</si>
  <si>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</si>
  <si>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</si>
  <si>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</si>
  <si>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</si>
  <si>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</si>
  <si>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</si>
  <si>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</si>
  <si>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</si>
  <si>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</si>
  <si>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</si>
  <si>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</si>
  <si>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</si>
  <si>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</si>
  <si>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</si>
  <si>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МУНИЦИПАЛЬНОГО ДОЛГА</t>
  </si>
  <si>
    <t>Обслуживание государственного внутреннего и муниципального долга</t>
  </si>
  <si>
    <t xml:space="preserve">  
МЕЖБЮДЖЕТНЫЕ ТРАНСФЕРТЫ ОБЩЕГО ХАРАКТЕРА БЮДЖЕТАМ БЮДЖЕТНОЙ СИСТЕМЫ РОССИЙСКОЙ ФЕДЕРАЦИИ
</t>
  </si>
  <si>
    <t>Дотации на выравнивание бюджетной обеспеченности субъектов Российской Федерации и муниципальных образований</t>
  </si>
  <si>
    <t>ИТОГО РАСХОДОВ</t>
  </si>
  <si>
    <t>Результат исполнения бюджета (дефицит "-".профицит "+")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</si>
  <si>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</si>
  <si>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</si>
  <si>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</si>
  <si>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</si>
  <si>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 
Другие общегосударственные вопросы
</t>
  </si>
  <si>
    <t>2020</t>
  </si>
  <si>
    <t>за 2021 год в сравнении с соответствующим периодом 2020 года</t>
  </si>
  <si>
    <t>% исполнения 2021 года в сравнении с соответствующим периодом 2020 года</t>
  </si>
  <si>
    <t>Исполнено на 01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</si>
</sst>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rgb="FF000000"/>
      <name val="Arial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8" fillId="0" borderId="0"/>
    <xf numFmtId="0" fontId="1" fillId="0" borderId="0"/>
    <xf numFmtId="0" fontId="11" fillId="0" borderId="2">
      <alignment horizontal="left" wrapText="1" indent="2"/>
    </xf>
    <xf numFmtId="0" fontId="12" fillId="0" borderId="3">
      <alignment horizontal="left" wrapText="1" indent="2"/>
    </xf>
    <xf numFmtId="49" fontId="12" fillId="0" borderId="4">
      <alignment horizontal="center"/>
    </xf>
    <xf numFmtId="0" fontId="13" fillId="0" borderId="0"/>
    <xf numFmtId="0" fontId="12" fillId="5" borderId="5"/>
    <xf numFmtId="0" fontId="12" fillId="0" borderId="5"/>
  </cellStyleXfs>
  <cellXfs count="48">
    <xf numFmtId="0" fontId="0" fillId="0" borderId="0" xfId="0"/>
    <xf numFmtId="0" fontId="3" fillId="0" borderId="0" xfId="0" applyFont="1" applyBorder="1" applyAlignment="1">
      <alignment horizontal="justify" vertical="top"/>
    </xf>
    <xf numFmtId="0" fontId="4" fillId="0" borderId="0" xfId="0" applyFont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/>
    <xf numFmtId="164" fontId="7" fillId="3" borderId="1" xfId="0" applyNumberFormat="1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 wrapText="1"/>
    </xf>
    <xf numFmtId="164" fontId="7" fillId="3" borderId="1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164" fontId="10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49" fontId="9" fillId="0" borderId="1" xfId="2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wrapText="1"/>
    </xf>
    <xf numFmtId="49" fontId="9" fillId="0" borderId="1" xfId="2" applyNumberFormat="1" applyFont="1" applyFill="1" applyBorder="1" applyAlignment="1">
      <alignment wrapText="1"/>
    </xf>
    <xf numFmtId="49" fontId="9" fillId="0" borderId="1" xfId="2" applyNumberFormat="1" applyFont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164" fontId="10" fillId="4" borderId="1" xfId="0" applyNumberFormat="1" applyFont="1" applyFill="1" applyBorder="1" applyAlignment="1">
      <alignment horizontal="center"/>
    </xf>
    <xf numFmtId="165" fontId="7" fillId="4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2" fillId="0" borderId="3" xfId="4" applyNumberFormat="1" applyProtection="1">
      <alignment horizontal="left" wrapText="1" indent="2"/>
    </xf>
    <xf numFmtId="164" fontId="4" fillId="0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</cellXfs>
  <cellStyles count="9">
    <cellStyle name="xl26" xfId="6"/>
    <cellStyle name="xl31" xfId="4"/>
    <cellStyle name="xl38" xfId="8"/>
    <cellStyle name="xl43" xfId="5"/>
    <cellStyle name="xl75" xfId="3"/>
    <cellStyle name="xl76" xfId="7"/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tabSelected="1" topLeftCell="A69" workbookViewId="0">
      <selection activeCell="D31" sqref="D31"/>
    </sheetView>
  </sheetViews>
  <sheetFormatPr defaultRowHeight="14.4" x14ac:dyDescent="0.3"/>
  <cols>
    <col min="1" max="1" width="47.88671875" customWidth="1"/>
    <col min="2" max="2" width="14.77734375" customWidth="1"/>
    <col min="3" max="3" width="11.88671875" customWidth="1"/>
    <col min="4" max="4" width="17.21875" customWidth="1"/>
  </cols>
  <sheetData>
    <row r="1" spans="1:6" ht="15.6" x14ac:dyDescent="0.3">
      <c r="A1" s="42" t="s">
        <v>0</v>
      </c>
      <c r="B1" s="42"/>
      <c r="C1" s="42"/>
      <c r="D1" s="42"/>
    </row>
    <row r="2" spans="1:6" ht="15.6" x14ac:dyDescent="0.3">
      <c r="A2" s="43" t="s">
        <v>1</v>
      </c>
      <c r="B2" s="43"/>
      <c r="C2" s="43"/>
      <c r="D2" s="43"/>
    </row>
    <row r="3" spans="1:6" ht="15.6" x14ac:dyDescent="0.3">
      <c r="A3" s="44" t="s">
        <v>82</v>
      </c>
      <c r="B3" s="44"/>
      <c r="C3" s="44"/>
      <c r="D3" s="44"/>
    </row>
    <row r="4" spans="1:6" x14ac:dyDescent="0.3">
      <c r="A4" s="1"/>
      <c r="B4" s="2"/>
      <c r="C4" s="3"/>
      <c r="D4" s="4" t="s">
        <v>2</v>
      </c>
    </row>
    <row r="5" spans="1:6" x14ac:dyDescent="0.3">
      <c r="A5" s="45" t="s">
        <v>3</v>
      </c>
      <c r="B5" s="46" t="s">
        <v>84</v>
      </c>
      <c r="C5" s="46"/>
      <c r="D5" s="46" t="s">
        <v>83</v>
      </c>
    </row>
    <row r="6" spans="1:6" ht="57" customHeight="1" x14ac:dyDescent="0.3">
      <c r="A6" s="45"/>
      <c r="B6" s="39" t="s">
        <v>81</v>
      </c>
      <c r="C6" s="5" t="s">
        <v>4</v>
      </c>
      <c r="D6" s="46"/>
    </row>
    <row r="7" spans="1:6" x14ac:dyDescent="0.3">
      <c r="A7" s="6">
        <v>1</v>
      </c>
      <c r="B7" s="7">
        <v>2</v>
      </c>
      <c r="C7" s="8">
        <v>3</v>
      </c>
      <c r="D7" s="7">
        <v>4</v>
      </c>
    </row>
    <row r="8" spans="1:6" x14ac:dyDescent="0.3">
      <c r="A8" s="9"/>
      <c r="B8" s="10"/>
      <c r="C8" s="11"/>
      <c r="D8" s="7"/>
    </row>
    <row r="9" spans="1:6" x14ac:dyDescent="0.3">
      <c r="A9" s="12" t="s">
        <v>5</v>
      </c>
      <c r="B9" s="13">
        <f>B10+B11+B12+B13+B14+B15+B16+B17+B18+B19+B20+B21+B22</f>
        <v>428791.93299999996</v>
      </c>
      <c r="C9" s="13">
        <f>C10+C11+C12+C13+C14+C15+C16+C17+C18+C19+C20+C21+C22</f>
        <v>503222.78500000003</v>
      </c>
      <c r="D9" s="14">
        <f>C9/B9*100</f>
        <v>117.35826779185234</v>
      </c>
      <c r="F9" s="47"/>
    </row>
    <row r="10" spans="1:6" x14ac:dyDescent="0.3">
      <c r="A10" s="15" t="s">
        <v>6</v>
      </c>
      <c r="B10" s="16">
        <v>325582.32</v>
      </c>
      <c r="C10" s="16">
        <v>342121.92</v>
      </c>
      <c r="D10" s="17">
        <f t="shared" ref="D10:D31" si="0">C10/B10*100</f>
        <v>105.08000557278416</v>
      </c>
      <c r="F10" s="47"/>
    </row>
    <row r="11" spans="1:6" ht="26.4" x14ac:dyDescent="0.3">
      <c r="A11" s="15" t="s">
        <v>7</v>
      </c>
      <c r="B11" s="16">
        <v>0</v>
      </c>
      <c r="C11" s="16">
        <v>11460.5</v>
      </c>
      <c r="D11" s="17">
        <v>0</v>
      </c>
      <c r="F11" s="47"/>
    </row>
    <row r="12" spans="1:6" ht="26.4" x14ac:dyDescent="0.3">
      <c r="A12" s="15" t="s">
        <v>8</v>
      </c>
      <c r="B12" s="16">
        <v>19723.16</v>
      </c>
      <c r="C12" s="16">
        <v>40903.300000000003</v>
      </c>
      <c r="D12" s="17">
        <f t="shared" si="0"/>
        <v>207.38715297143057</v>
      </c>
      <c r="F12" s="47"/>
    </row>
    <row r="13" spans="1:6" ht="26.4" x14ac:dyDescent="0.3">
      <c r="A13" s="15" t="s">
        <v>9</v>
      </c>
      <c r="B13" s="16">
        <v>15638.117</v>
      </c>
      <c r="C13" s="16">
        <v>6107.6</v>
      </c>
      <c r="D13" s="17">
        <f t="shared" si="0"/>
        <v>39.05585308000957</v>
      </c>
      <c r="F13" s="47"/>
    </row>
    <row r="14" spans="1:6" x14ac:dyDescent="0.3">
      <c r="A14" s="15" t="s">
        <v>10</v>
      </c>
      <c r="B14" s="16">
        <v>0</v>
      </c>
      <c r="C14" s="16">
        <v>0.15</v>
      </c>
      <c r="D14" s="17">
        <v>0</v>
      </c>
      <c r="F14" s="47"/>
    </row>
    <row r="15" spans="1:6" ht="26.4" x14ac:dyDescent="0.3">
      <c r="A15" s="15" t="s">
        <v>11</v>
      </c>
      <c r="B15" s="16">
        <v>430.245</v>
      </c>
      <c r="C15" s="16">
        <v>8149.16</v>
      </c>
      <c r="D15" s="17">
        <f t="shared" si="0"/>
        <v>1894.0743064997851</v>
      </c>
      <c r="F15" s="47"/>
    </row>
    <row r="16" spans="1:6" x14ac:dyDescent="0.3">
      <c r="A16" s="18" t="s">
        <v>12</v>
      </c>
      <c r="B16" s="16">
        <v>4111.76</v>
      </c>
      <c r="C16" s="16">
        <v>3385.27</v>
      </c>
      <c r="D16" s="17">
        <f t="shared" si="0"/>
        <v>82.331410393602738</v>
      </c>
      <c r="F16" s="47"/>
    </row>
    <row r="17" spans="1:6" ht="26.4" x14ac:dyDescent="0.3">
      <c r="A17" s="19" t="s">
        <v>13</v>
      </c>
      <c r="B17" s="16">
        <v>25337.445</v>
      </c>
      <c r="C17" s="16">
        <v>40894.839999999997</v>
      </c>
      <c r="D17" s="17">
        <f t="shared" si="0"/>
        <v>161.40080422473534</v>
      </c>
      <c r="F17" s="47"/>
    </row>
    <row r="18" spans="1:6" x14ac:dyDescent="0.3">
      <c r="A18" s="15" t="s">
        <v>14</v>
      </c>
      <c r="B18" s="16">
        <v>8778.6</v>
      </c>
      <c r="C18" s="16">
        <v>28310.3</v>
      </c>
      <c r="D18" s="17">
        <f t="shared" si="0"/>
        <v>322.49219693345179</v>
      </c>
      <c r="F18" s="47"/>
    </row>
    <row r="19" spans="1:6" ht="26.4" x14ac:dyDescent="0.3">
      <c r="A19" s="19" t="s">
        <v>15</v>
      </c>
      <c r="B19" s="16">
        <v>12635.708000000001</v>
      </c>
      <c r="C19" s="16">
        <v>13990.96</v>
      </c>
      <c r="D19" s="17">
        <f t="shared" si="0"/>
        <v>110.72557232250064</v>
      </c>
      <c r="F19" s="47"/>
    </row>
    <row r="20" spans="1:6" ht="26.4" x14ac:dyDescent="0.3">
      <c r="A20" s="19" t="s">
        <v>16</v>
      </c>
      <c r="B20" s="16">
        <v>15109.11</v>
      </c>
      <c r="C20" s="16">
        <v>7246.3850000000002</v>
      </c>
      <c r="D20" s="17">
        <f t="shared" si="0"/>
        <v>47.960369604827811</v>
      </c>
      <c r="F20" s="47"/>
    </row>
    <row r="21" spans="1:6" x14ac:dyDescent="0.3">
      <c r="A21" s="19" t="s">
        <v>17</v>
      </c>
      <c r="B21" s="16">
        <v>1188.1179999999999</v>
      </c>
      <c r="C21" s="16">
        <v>342.2</v>
      </c>
      <c r="D21" s="17">
        <f t="shared" si="0"/>
        <v>28.801853014599558</v>
      </c>
      <c r="F21" s="47"/>
    </row>
    <row r="22" spans="1:6" x14ac:dyDescent="0.3">
      <c r="A22" s="19" t="s">
        <v>18</v>
      </c>
      <c r="B22" s="16">
        <v>257.35000000000002</v>
      </c>
      <c r="C22" s="16">
        <v>310.2</v>
      </c>
      <c r="D22" s="17">
        <f t="shared" si="0"/>
        <v>120.53623469982513</v>
      </c>
      <c r="F22" s="47"/>
    </row>
    <row r="23" spans="1:6" x14ac:dyDescent="0.3">
      <c r="A23" s="20" t="s">
        <v>19</v>
      </c>
      <c r="B23" s="21">
        <f>B24+B29+B30+B31</f>
        <v>1712917.4</v>
      </c>
      <c r="C23" s="21">
        <f>C24+C29+C30+C31</f>
        <v>1635063.7510000002</v>
      </c>
      <c r="D23" s="22">
        <f t="shared" si="0"/>
        <v>95.454909326042241</v>
      </c>
      <c r="F23" s="47"/>
    </row>
    <row r="24" spans="1:6" ht="39.6" x14ac:dyDescent="0.3">
      <c r="A24" s="23" t="s">
        <v>20</v>
      </c>
      <c r="B24" s="16">
        <v>1707321.2</v>
      </c>
      <c r="C24" s="16">
        <v>1627873.47</v>
      </c>
      <c r="D24" s="17">
        <f t="shared" si="0"/>
        <v>95.346644204968584</v>
      </c>
      <c r="F24" s="47"/>
    </row>
    <row r="25" spans="1:6" ht="26.4" x14ac:dyDescent="0.3">
      <c r="A25" s="15" t="s">
        <v>21</v>
      </c>
      <c r="B25" s="16">
        <v>583529.82999999996</v>
      </c>
      <c r="C25" s="16">
        <v>414482.2</v>
      </c>
      <c r="D25" s="17">
        <f t="shared" si="0"/>
        <v>71.030164816081481</v>
      </c>
      <c r="F25" s="47"/>
    </row>
    <row r="26" spans="1:6" ht="26.4" x14ac:dyDescent="0.3">
      <c r="A26" s="15" t="s">
        <v>22</v>
      </c>
      <c r="B26" s="16">
        <v>227386.3</v>
      </c>
      <c r="C26" s="16">
        <v>311525.59999999998</v>
      </c>
      <c r="D26" s="17">
        <f t="shared" si="0"/>
        <v>137.00280096030411</v>
      </c>
      <c r="F26" s="47"/>
    </row>
    <row r="27" spans="1:6" ht="26.4" x14ac:dyDescent="0.3">
      <c r="A27" s="15" t="s">
        <v>23</v>
      </c>
      <c r="B27" s="16">
        <v>659899.61</v>
      </c>
      <c r="C27" s="16">
        <v>789558.5</v>
      </c>
      <c r="D27" s="17">
        <f t="shared" si="0"/>
        <v>119.6482749853421</v>
      </c>
      <c r="F27" s="47"/>
    </row>
    <row r="28" spans="1:6" x14ac:dyDescent="0.3">
      <c r="A28" s="15" t="s">
        <v>24</v>
      </c>
      <c r="B28" s="16">
        <v>236505.46</v>
      </c>
      <c r="C28" s="16">
        <v>112307.07</v>
      </c>
      <c r="D28" s="17">
        <f t="shared" si="0"/>
        <v>47.48603689741455</v>
      </c>
      <c r="F28" s="47"/>
    </row>
    <row r="29" spans="1:6" x14ac:dyDescent="0.3">
      <c r="A29" s="23" t="s">
        <v>25</v>
      </c>
      <c r="B29" s="16">
        <v>5720.1</v>
      </c>
      <c r="C29" s="16">
        <v>7225.7960000000003</v>
      </c>
      <c r="D29" s="17">
        <f t="shared" si="0"/>
        <v>126.32289645285921</v>
      </c>
      <c r="F29" s="47"/>
    </row>
    <row r="30" spans="1:6" ht="66" x14ac:dyDescent="0.3">
      <c r="A30" s="23" t="s">
        <v>26</v>
      </c>
      <c r="B30" s="16">
        <v>62.2</v>
      </c>
      <c r="C30" s="16">
        <v>0</v>
      </c>
      <c r="D30" s="17">
        <f t="shared" si="0"/>
        <v>0</v>
      </c>
      <c r="F30" s="47"/>
    </row>
    <row r="31" spans="1:6" ht="52.8" x14ac:dyDescent="0.3">
      <c r="A31" s="23" t="s">
        <v>27</v>
      </c>
      <c r="B31" s="16">
        <v>-186.1</v>
      </c>
      <c r="C31" s="16">
        <v>-35.515000000000001</v>
      </c>
      <c r="D31" s="17"/>
      <c r="F31" s="47"/>
    </row>
    <row r="32" spans="1:6" x14ac:dyDescent="0.3">
      <c r="A32" s="24" t="s">
        <v>28</v>
      </c>
      <c r="B32" s="25">
        <f>B9+B23</f>
        <v>2141709.3329999996</v>
      </c>
      <c r="C32" s="25">
        <f>C9+C23</f>
        <v>2138286.5360000003</v>
      </c>
      <c r="D32" s="26">
        <f>C32/B32*100</f>
        <v>99.840183868685628</v>
      </c>
      <c r="F32" s="47"/>
    </row>
    <row r="33" spans="1:6" x14ac:dyDescent="0.3">
      <c r="A33" s="27"/>
      <c r="B33" s="28"/>
      <c r="C33" s="28"/>
      <c r="D33" s="29"/>
      <c r="F33" s="47"/>
    </row>
    <row r="34" spans="1:6" x14ac:dyDescent="0.3">
      <c r="A34" s="12" t="s">
        <v>29</v>
      </c>
      <c r="B34" s="13">
        <f>B35+B36+B37+B38+B39</f>
        <v>52924.7</v>
      </c>
      <c r="C34" s="13">
        <f>C35+C36+C37+C38+C39</f>
        <v>66191.760000000009</v>
      </c>
      <c r="D34" s="13">
        <f>C34/B34*100</f>
        <v>125.06780387985197</v>
      </c>
      <c r="F34" s="47"/>
    </row>
    <row r="35" spans="1:6" ht="42" x14ac:dyDescent="0.3">
      <c r="A35" s="40" t="s">
        <v>76</v>
      </c>
      <c r="B35" s="31">
        <v>1688.1</v>
      </c>
      <c r="C35" s="31">
        <v>1761.1</v>
      </c>
      <c r="D35" s="17">
        <f t="shared" ref="D35:D83" si="1">C35/B35*100</f>
        <v>104.32438836561815</v>
      </c>
      <c r="F35" s="47"/>
    </row>
    <row r="36" spans="1:6" ht="52.2" x14ac:dyDescent="0.3">
      <c r="A36" s="40" t="s">
        <v>77</v>
      </c>
      <c r="B36" s="16">
        <v>2701.6</v>
      </c>
      <c r="C36" s="16">
        <v>2363.4499999999998</v>
      </c>
      <c r="D36" s="17">
        <f t="shared" si="1"/>
        <v>87.483343204027236</v>
      </c>
      <c r="F36" s="47"/>
    </row>
    <row r="37" spans="1:6" ht="52.2" x14ac:dyDescent="0.3">
      <c r="A37" s="40" t="s">
        <v>78</v>
      </c>
      <c r="B37" s="16">
        <v>33944.5</v>
      </c>
      <c r="C37" s="16">
        <v>33790.800000000003</v>
      </c>
      <c r="D37" s="17">
        <f t="shared" si="1"/>
        <v>99.547202050405815</v>
      </c>
      <c r="F37" s="47"/>
    </row>
    <row r="38" spans="1:6" ht="52.2" x14ac:dyDescent="0.3">
      <c r="A38" s="40" t="s">
        <v>79</v>
      </c>
      <c r="B38" s="16">
        <v>851.2</v>
      </c>
      <c r="C38" s="16">
        <v>7434.4</v>
      </c>
      <c r="D38" s="17">
        <f t="shared" si="1"/>
        <v>873.40225563909769</v>
      </c>
      <c r="F38" s="47"/>
    </row>
    <row r="39" spans="1:6" ht="31.8" x14ac:dyDescent="0.3">
      <c r="A39" s="40" t="s">
        <v>80</v>
      </c>
      <c r="B39" s="16">
        <v>13739.3</v>
      </c>
      <c r="C39" s="16">
        <v>20842.009999999998</v>
      </c>
      <c r="D39" s="17">
        <f t="shared" si="1"/>
        <v>151.69630184943918</v>
      </c>
      <c r="F39" s="47"/>
    </row>
    <row r="40" spans="1:6" x14ac:dyDescent="0.3">
      <c r="A40" s="12" t="s">
        <v>30</v>
      </c>
      <c r="B40" s="13">
        <f>B41</f>
        <v>1185.2</v>
      </c>
      <c r="C40" s="13">
        <f>C41</f>
        <v>1298.4000000000001</v>
      </c>
      <c r="D40" s="13">
        <f>C40/B40*100</f>
        <v>109.55113061086736</v>
      </c>
      <c r="F40" s="47"/>
    </row>
    <row r="41" spans="1:6" x14ac:dyDescent="0.3">
      <c r="A41" s="30" t="s">
        <v>31</v>
      </c>
      <c r="B41" s="41">
        <v>1185.2</v>
      </c>
      <c r="C41" s="16">
        <v>1298.4000000000001</v>
      </c>
      <c r="D41" s="17">
        <f t="shared" si="1"/>
        <v>109.55113061086736</v>
      </c>
      <c r="F41" s="47"/>
    </row>
    <row r="42" spans="1:6" ht="27" x14ac:dyDescent="0.3">
      <c r="A42" s="32" t="s">
        <v>32</v>
      </c>
      <c r="B42" s="13">
        <f>B43+B44</f>
        <v>10981.6</v>
      </c>
      <c r="C42" s="13">
        <f>C43+C44</f>
        <v>10587.5</v>
      </c>
      <c r="D42" s="13">
        <f>C42/B42*100</f>
        <v>96.411269760326363</v>
      </c>
      <c r="F42" s="47"/>
    </row>
    <row r="43" spans="1:6" ht="39.6" x14ac:dyDescent="0.3">
      <c r="A43" s="30" t="s">
        <v>33</v>
      </c>
      <c r="B43" s="16">
        <v>6628.6</v>
      </c>
      <c r="C43" s="16">
        <v>6249.5</v>
      </c>
      <c r="D43" s="17">
        <f>C43/B43*100</f>
        <v>94.280843617053364</v>
      </c>
      <c r="F43" s="47"/>
    </row>
    <row r="44" spans="1:6" ht="26.4" x14ac:dyDescent="0.3">
      <c r="A44" s="30" t="s">
        <v>34</v>
      </c>
      <c r="B44" s="16">
        <v>4353</v>
      </c>
      <c r="C44" s="16">
        <v>4338</v>
      </c>
      <c r="D44" s="17">
        <f>C44/B44*100</f>
        <v>99.655410062026178</v>
      </c>
      <c r="F44" s="47"/>
    </row>
    <row r="45" spans="1:6" x14ac:dyDescent="0.3">
      <c r="A45" s="32" t="s">
        <v>35</v>
      </c>
      <c r="B45" s="13">
        <f>B46+B47+B48+B49+B50</f>
        <v>175937.2</v>
      </c>
      <c r="C45" s="13">
        <f>C46+C47+C48+C49+C50</f>
        <v>264411.7</v>
      </c>
      <c r="D45" s="13">
        <f>C45/B45*100</f>
        <v>150.2875457833818</v>
      </c>
      <c r="F45" s="47"/>
    </row>
    <row r="46" spans="1:6" x14ac:dyDescent="0.3">
      <c r="A46" s="30" t="s">
        <v>36</v>
      </c>
      <c r="B46" s="16">
        <v>29012.6</v>
      </c>
      <c r="C46" s="16">
        <v>16183.6</v>
      </c>
      <c r="D46" s="17">
        <f t="shared" si="1"/>
        <v>55.781281236428313</v>
      </c>
      <c r="F46" s="47"/>
    </row>
    <row r="47" spans="1:6" x14ac:dyDescent="0.3">
      <c r="A47" s="30" t="s">
        <v>37</v>
      </c>
      <c r="B47" s="16">
        <v>3.3</v>
      </c>
      <c r="C47" s="16">
        <v>5</v>
      </c>
      <c r="D47" s="17">
        <f t="shared" si="1"/>
        <v>151.5151515151515</v>
      </c>
      <c r="F47" s="47"/>
    </row>
    <row r="48" spans="1:6" x14ac:dyDescent="0.3">
      <c r="A48" s="33" t="s">
        <v>38</v>
      </c>
      <c r="B48" s="16">
        <v>18190</v>
      </c>
      <c r="C48" s="16">
        <v>5337.8</v>
      </c>
      <c r="D48" s="17">
        <f t="shared" si="1"/>
        <v>29.344694887300715</v>
      </c>
      <c r="F48" s="47"/>
    </row>
    <row r="49" spans="1:6" x14ac:dyDescent="0.3">
      <c r="A49" s="33" t="s">
        <v>39</v>
      </c>
      <c r="B49" s="16">
        <v>22797</v>
      </c>
      <c r="C49" s="16">
        <v>34055.300000000003</v>
      </c>
      <c r="D49" s="17">
        <f t="shared" si="1"/>
        <v>149.38500679914023</v>
      </c>
      <c r="F49" s="47"/>
    </row>
    <row r="50" spans="1:6" x14ac:dyDescent="0.3">
      <c r="A50" s="33" t="s">
        <v>40</v>
      </c>
      <c r="B50" s="16">
        <v>105934.3</v>
      </c>
      <c r="C50" s="16">
        <v>208830</v>
      </c>
      <c r="D50" s="17">
        <f t="shared" si="1"/>
        <v>197.13161837100918</v>
      </c>
      <c r="F50" s="47"/>
    </row>
    <row r="51" spans="1:6" x14ac:dyDescent="0.3">
      <c r="A51" s="32" t="s">
        <v>41</v>
      </c>
      <c r="B51" s="13">
        <f>B52+B53+B54+B55</f>
        <v>386641.4</v>
      </c>
      <c r="C51" s="13">
        <f>C52+C53+C54+C55</f>
        <v>231395.68000000002</v>
      </c>
      <c r="D51" s="13">
        <f>C51/B51*100</f>
        <v>59.847621077308332</v>
      </c>
      <c r="F51" s="47"/>
    </row>
    <row r="52" spans="1:6" x14ac:dyDescent="0.3">
      <c r="A52" s="30" t="s">
        <v>42</v>
      </c>
      <c r="B52" s="16">
        <v>30019.9</v>
      </c>
      <c r="C52" s="16">
        <v>28306.67</v>
      </c>
      <c r="D52" s="17">
        <f t="shared" si="1"/>
        <v>94.293018964087153</v>
      </c>
      <c r="F52" s="47"/>
    </row>
    <row r="53" spans="1:6" x14ac:dyDescent="0.3">
      <c r="A53" s="30" t="s">
        <v>43</v>
      </c>
      <c r="B53" s="16">
        <v>282170.90000000002</v>
      </c>
      <c r="C53" s="16">
        <v>162467.54</v>
      </c>
      <c r="D53" s="17">
        <f t="shared" si="1"/>
        <v>57.577709111747524</v>
      </c>
      <c r="F53" s="47"/>
    </row>
    <row r="54" spans="1:6" x14ac:dyDescent="0.3">
      <c r="A54" s="30" t="s">
        <v>44</v>
      </c>
      <c r="B54" s="16">
        <v>32256</v>
      </c>
      <c r="C54" s="16">
        <v>38241.300000000003</v>
      </c>
      <c r="D54" s="17">
        <f t="shared" si="1"/>
        <v>118.55561755952382</v>
      </c>
      <c r="F54" s="47"/>
    </row>
    <row r="55" spans="1:6" ht="26.4" x14ac:dyDescent="0.3">
      <c r="A55" s="30" t="s">
        <v>45</v>
      </c>
      <c r="B55" s="16">
        <v>42194.6</v>
      </c>
      <c r="C55" s="16">
        <v>2380.17</v>
      </c>
      <c r="D55" s="17">
        <f t="shared" si="1"/>
        <v>5.6409350959601472</v>
      </c>
      <c r="F55" s="47"/>
    </row>
    <row r="56" spans="1:6" x14ac:dyDescent="0.3">
      <c r="A56" s="32" t="s">
        <v>46</v>
      </c>
      <c r="B56" s="13">
        <f>B57+B58+B59+B60+B61</f>
        <v>921589.5</v>
      </c>
      <c r="C56" s="13">
        <f>C57+C58+C59+C60+C61</f>
        <v>1029344.601</v>
      </c>
      <c r="D56" s="13">
        <f>C56/B56*100</f>
        <v>111.69230997097949</v>
      </c>
      <c r="F56" s="47"/>
    </row>
    <row r="57" spans="1:6" x14ac:dyDescent="0.3">
      <c r="A57" s="30" t="s">
        <v>47</v>
      </c>
      <c r="B57" s="16">
        <v>289564.90000000002</v>
      </c>
      <c r="C57" s="16">
        <v>297716.40000000002</v>
      </c>
      <c r="D57" s="17">
        <f t="shared" si="1"/>
        <v>102.815085668187</v>
      </c>
      <c r="F57" s="47"/>
    </row>
    <row r="58" spans="1:6" x14ac:dyDescent="0.3">
      <c r="A58" s="30" t="s">
        <v>48</v>
      </c>
      <c r="B58" s="16">
        <v>458208.9</v>
      </c>
      <c r="C58" s="16">
        <v>554568.30000000005</v>
      </c>
      <c r="D58" s="17">
        <f t="shared" si="1"/>
        <v>121.02957843027494</v>
      </c>
      <c r="F58" s="47"/>
    </row>
    <row r="59" spans="1:6" x14ac:dyDescent="0.3">
      <c r="A59" s="30" t="s">
        <v>49</v>
      </c>
      <c r="B59" s="16">
        <v>89344.2</v>
      </c>
      <c r="C59" s="16">
        <v>86138.134999999995</v>
      </c>
      <c r="D59" s="17">
        <f t="shared" si="1"/>
        <v>96.41155777319625</v>
      </c>
      <c r="F59" s="47"/>
    </row>
    <row r="60" spans="1:6" x14ac:dyDescent="0.3">
      <c r="A60" s="30" t="s">
        <v>50</v>
      </c>
      <c r="B60" s="16">
        <v>1811.1</v>
      </c>
      <c r="C60" s="16">
        <v>3005.7660000000001</v>
      </c>
      <c r="D60" s="17">
        <f t="shared" si="1"/>
        <v>165.9635580586384</v>
      </c>
      <c r="F60" s="47"/>
    </row>
    <row r="61" spans="1:6" x14ac:dyDescent="0.3">
      <c r="A61" s="30" t="s">
        <v>51</v>
      </c>
      <c r="B61" s="16">
        <v>82660.399999999994</v>
      </c>
      <c r="C61" s="16">
        <v>87916</v>
      </c>
      <c r="D61" s="17">
        <f t="shared" si="1"/>
        <v>106.35806262732821</v>
      </c>
      <c r="F61" s="47"/>
    </row>
    <row r="62" spans="1:6" x14ac:dyDescent="0.3">
      <c r="A62" s="32" t="s">
        <v>52</v>
      </c>
      <c r="B62" s="13">
        <f>B63+B64</f>
        <v>130201.4</v>
      </c>
      <c r="C62" s="13">
        <f>C63+C64</f>
        <v>131405.65</v>
      </c>
      <c r="D62" s="13">
        <f>C62/B62*100</f>
        <v>100.92491324978073</v>
      </c>
      <c r="F62" s="47"/>
    </row>
    <row r="63" spans="1:6" x14ac:dyDescent="0.3">
      <c r="A63" s="30" t="s">
        <v>53</v>
      </c>
      <c r="B63" s="16">
        <v>126271</v>
      </c>
      <c r="C63" s="16">
        <v>127203.28</v>
      </c>
      <c r="D63" s="17">
        <f t="shared" si="1"/>
        <v>100.73831679483017</v>
      </c>
      <c r="F63" s="47"/>
    </row>
    <row r="64" spans="1:6" x14ac:dyDescent="0.3">
      <c r="A64" s="30" t="s">
        <v>54</v>
      </c>
      <c r="B64" s="16">
        <v>3930.4</v>
      </c>
      <c r="C64" s="16">
        <v>4202.37</v>
      </c>
      <c r="D64" s="17">
        <f t="shared" si="1"/>
        <v>106.91965194382252</v>
      </c>
      <c r="F64" s="47"/>
    </row>
    <row r="65" spans="1:6" x14ac:dyDescent="0.3">
      <c r="A65" s="32" t="s">
        <v>55</v>
      </c>
      <c r="B65" s="13">
        <f>B66</f>
        <v>1258.4000000000001</v>
      </c>
      <c r="C65" s="13">
        <f>C66</f>
        <v>1732.538</v>
      </c>
      <c r="D65" s="13">
        <f>C65/B65*100</f>
        <v>137.67784488239033</v>
      </c>
      <c r="F65" s="47"/>
    </row>
    <row r="66" spans="1:6" x14ac:dyDescent="0.3">
      <c r="A66" s="34" t="s">
        <v>56</v>
      </c>
      <c r="B66" s="16">
        <v>1258.4000000000001</v>
      </c>
      <c r="C66" s="16">
        <v>1732.538</v>
      </c>
      <c r="D66" s="17">
        <f t="shared" si="1"/>
        <v>137.67784488239033</v>
      </c>
      <c r="F66" s="47"/>
    </row>
    <row r="67" spans="1:6" x14ac:dyDescent="0.3">
      <c r="A67" s="32" t="s">
        <v>57</v>
      </c>
      <c r="B67" s="13">
        <f>B68+B69+B70+B71+B72</f>
        <v>217287.1</v>
      </c>
      <c r="C67" s="13">
        <f>C68+C69+C70+C71+C72</f>
        <v>195400</v>
      </c>
      <c r="D67" s="13">
        <f>C67/B67*100</f>
        <v>89.927105658826505</v>
      </c>
      <c r="F67" s="47"/>
    </row>
    <row r="68" spans="1:6" x14ac:dyDescent="0.3">
      <c r="A68" s="34" t="s">
        <v>58</v>
      </c>
      <c r="B68" s="16">
        <v>2942.6</v>
      </c>
      <c r="C68" s="16">
        <v>3739.4</v>
      </c>
      <c r="D68" s="17">
        <f t="shared" si="1"/>
        <v>127.07809420240604</v>
      </c>
      <c r="F68" s="47"/>
    </row>
    <row r="69" spans="1:6" x14ac:dyDescent="0.3">
      <c r="A69" s="34" t="s">
        <v>59</v>
      </c>
      <c r="B69" s="16">
        <v>110248.3</v>
      </c>
      <c r="C69" s="16">
        <v>109083.32</v>
      </c>
      <c r="D69" s="17">
        <f t="shared" si="1"/>
        <v>98.943312504591901</v>
      </c>
      <c r="F69" s="47"/>
    </row>
    <row r="70" spans="1:6" x14ac:dyDescent="0.3">
      <c r="A70" s="34" t="s">
        <v>60</v>
      </c>
      <c r="B70" s="16">
        <v>20179.599999999999</v>
      </c>
      <c r="C70" s="16">
        <v>13572.3</v>
      </c>
      <c r="D70" s="17">
        <f t="shared" si="1"/>
        <v>67.25752740391286</v>
      </c>
      <c r="F70" s="47"/>
    </row>
    <row r="71" spans="1:6" x14ac:dyDescent="0.3">
      <c r="A71" s="34" t="s">
        <v>61</v>
      </c>
      <c r="B71" s="16">
        <v>64179.4</v>
      </c>
      <c r="C71" s="16">
        <v>40143.230000000003</v>
      </c>
      <c r="D71" s="17">
        <f t="shared" si="1"/>
        <v>62.548465707064885</v>
      </c>
      <c r="F71" s="47"/>
    </row>
    <row r="72" spans="1:6" x14ac:dyDescent="0.3">
      <c r="A72" s="34" t="s">
        <v>62</v>
      </c>
      <c r="B72" s="16">
        <v>19737.2</v>
      </c>
      <c r="C72" s="16">
        <v>28861.75</v>
      </c>
      <c r="D72" s="17">
        <f t="shared" si="1"/>
        <v>146.23021502543421</v>
      </c>
      <c r="F72" s="47"/>
    </row>
    <row r="73" spans="1:6" x14ac:dyDescent="0.3">
      <c r="A73" s="32" t="s">
        <v>63</v>
      </c>
      <c r="B73" s="13">
        <f>B74+B75+B76+B77</f>
        <v>64956</v>
      </c>
      <c r="C73" s="13">
        <f>C74+C75+C76+C77</f>
        <v>77014.36</v>
      </c>
      <c r="D73" s="13">
        <f>C73/B73*100</f>
        <v>118.56388940205677</v>
      </c>
      <c r="F73" s="47"/>
    </row>
    <row r="74" spans="1:6" x14ac:dyDescent="0.3">
      <c r="A74" s="34" t="s">
        <v>64</v>
      </c>
      <c r="B74" s="16">
        <v>33472.699999999997</v>
      </c>
      <c r="C74" s="16">
        <v>34503.65</v>
      </c>
      <c r="D74" s="17">
        <f t="shared" si="1"/>
        <v>103.07997263441553</v>
      </c>
      <c r="F74" s="47"/>
    </row>
    <row r="75" spans="1:6" x14ac:dyDescent="0.3">
      <c r="A75" s="34" t="s">
        <v>65</v>
      </c>
      <c r="B75" s="16">
        <v>617.20000000000005</v>
      </c>
      <c r="C75" s="16">
        <v>584.99</v>
      </c>
      <c r="D75" s="17">
        <f t="shared" si="1"/>
        <v>94.781270252754368</v>
      </c>
      <c r="F75" s="47"/>
    </row>
    <row r="76" spans="1:6" x14ac:dyDescent="0.3">
      <c r="A76" s="34" t="s">
        <v>66</v>
      </c>
      <c r="B76" s="16">
        <v>27309.8</v>
      </c>
      <c r="C76" s="16">
        <v>37690.230000000003</v>
      </c>
      <c r="D76" s="17">
        <f t="shared" si="1"/>
        <v>138.00990853100353</v>
      </c>
      <c r="F76" s="47"/>
    </row>
    <row r="77" spans="1:6" x14ac:dyDescent="0.3">
      <c r="A77" s="34" t="s">
        <v>67</v>
      </c>
      <c r="B77" s="16">
        <v>3556.3</v>
      </c>
      <c r="C77" s="16">
        <v>4235.49</v>
      </c>
      <c r="D77" s="17">
        <f t="shared" si="1"/>
        <v>119.0982200601749</v>
      </c>
      <c r="F77" s="47"/>
    </row>
    <row r="78" spans="1:6" x14ac:dyDescent="0.3">
      <c r="A78" s="32" t="s">
        <v>68</v>
      </c>
      <c r="B78" s="13">
        <f>B79</f>
        <v>1601.7</v>
      </c>
      <c r="C78" s="13">
        <f>C79</f>
        <v>1050</v>
      </c>
      <c r="D78" s="13">
        <f>C78/B78*100</f>
        <v>65.555347443341446</v>
      </c>
      <c r="F78" s="47"/>
    </row>
    <row r="79" spans="1:6" x14ac:dyDescent="0.3">
      <c r="A79" s="34" t="s">
        <v>69</v>
      </c>
      <c r="B79" s="16">
        <v>1601.7</v>
      </c>
      <c r="C79" s="16">
        <v>1050</v>
      </c>
      <c r="D79" s="17">
        <f t="shared" si="1"/>
        <v>65.555347443341446</v>
      </c>
      <c r="F79" s="47"/>
    </row>
    <row r="80" spans="1:6" ht="27" x14ac:dyDescent="0.3">
      <c r="A80" s="32" t="s">
        <v>70</v>
      </c>
      <c r="B80" s="13">
        <f>B81</f>
        <v>7.8</v>
      </c>
      <c r="C80" s="13">
        <f>C81</f>
        <v>30.1</v>
      </c>
      <c r="D80" s="13">
        <f>C80/B80*100</f>
        <v>385.89743589743591</v>
      </c>
      <c r="F80" s="47"/>
    </row>
    <row r="81" spans="1:6" ht="26.4" x14ac:dyDescent="0.3">
      <c r="A81" s="34" t="s">
        <v>71</v>
      </c>
      <c r="B81" s="16">
        <v>7.8</v>
      </c>
      <c r="C81" s="16">
        <v>30.1</v>
      </c>
      <c r="D81" s="17">
        <f t="shared" si="1"/>
        <v>385.89743589743591</v>
      </c>
      <c r="F81" s="47"/>
    </row>
    <row r="82" spans="1:6" ht="66.599999999999994" x14ac:dyDescent="0.3">
      <c r="A82" s="32" t="s">
        <v>72</v>
      </c>
      <c r="B82" s="13">
        <f>B83</f>
        <v>88984.5</v>
      </c>
      <c r="C82" s="13">
        <f>C83</f>
        <v>18806.2</v>
      </c>
      <c r="D82" s="13">
        <f>C82/B82*100</f>
        <v>21.134242480431986</v>
      </c>
      <c r="F82" s="47"/>
    </row>
    <row r="83" spans="1:6" ht="39.6" x14ac:dyDescent="0.3">
      <c r="A83" s="34" t="s">
        <v>73</v>
      </c>
      <c r="B83" s="16">
        <v>88984.5</v>
      </c>
      <c r="C83" s="16">
        <v>18806.2</v>
      </c>
      <c r="D83" s="17">
        <f t="shared" si="1"/>
        <v>21.134242480431986</v>
      </c>
      <c r="F83" s="47"/>
    </row>
    <row r="84" spans="1:6" x14ac:dyDescent="0.3">
      <c r="A84" s="35" t="s">
        <v>74</v>
      </c>
      <c r="B84" s="36">
        <f>B34+B40+B42+B45+B51+B56+B62+B65+B67+B73+B78+B80+B82</f>
        <v>2053556.5</v>
      </c>
      <c r="C84" s="36">
        <f>C34+C40+C42+C45+C51+C56+C62+C65+C67+C73+C78+C80+C82</f>
        <v>2028668.4890000001</v>
      </c>
      <c r="D84" s="37">
        <f>C84/B84*100</f>
        <v>98.788053262717639</v>
      </c>
      <c r="F84" s="47"/>
    </row>
    <row r="85" spans="1:6" x14ac:dyDescent="0.3">
      <c r="A85" s="38" t="s">
        <v>75</v>
      </c>
      <c r="B85" s="16">
        <v>88152.9</v>
      </c>
      <c r="C85" s="16">
        <v>109618.00599999999</v>
      </c>
      <c r="D85" s="16"/>
    </row>
  </sheetData>
  <mergeCells count="6">
    <mergeCell ref="A1:D1"/>
    <mergeCell ref="A2:D2"/>
    <mergeCell ref="A3:D3"/>
    <mergeCell ref="A5:A6"/>
    <mergeCell ref="B5:C5"/>
    <mergeCell ref="D5:D6"/>
  </mergeCells>
  <pageMargins left="0.7" right="0.7" top="0.75" bottom="0.75" header="0.3" footer="0.3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2022-04-29T01:52:06Z</dcterms:modified>
</cp:coreProperties>
</file>