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48" windowWidth="11100" windowHeight="125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9" i="1" l="1"/>
  <c r="D38" i="1" l="1"/>
  <c r="B59" i="1"/>
  <c r="B56" i="1"/>
  <c r="B29" i="1" l="1"/>
  <c r="B24" i="1"/>
  <c r="C24" i="1" l="1"/>
  <c r="B34" i="1" l="1"/>
  <c r="B51" i="1"/>
  <c r="B45" i="1"/>
  <c r="B42" i="1"/>
  <c r="C59" i="1" l="1"/>
  <c r="D63" i="1"/>
  <c r="D58" i="1"/>
  <c r="C56" i="1"/>
  <c r="D47" i="1" l="1"/>
  <c r="D40" i="1"/>
  <c r="D10" i="1" l="1"/>
  <c r="D11" i="1"/>
  <c r="D12" i="1"/>
  <c r="D13" i="1"/>
  <c r="D15" i="1"/>
  <c r="D16" i="1"/>
  <c r="D17" i="1"/>
  <c r="D18" i="1"/>
  <c r="D19" i="1"/>
  <c r="D20" i="1"/>
  <c r="D21" i="1"/>
  <c r="D22" i="1"/>
  <c r="D57" i="1" l="1"/>
  <c r="D56" i="1" l="1"/>
  <c r="C34" i="1" l="1"/>
  <c r="D89" i="1" l="1"/>
  <c r="D31" i="1" l="1"/>
  <c r="C51" i="1" l="1"/>
  <c r="C69" i="1"/>
  <c r="D39" i="1"/>
  <c r="B66" i="1"/>
  <c r="B69" i="1"/>
  <c r="B71" i="1"/>
  <c r="B77" i="1"/>
  <c r="B82" i="1"/>
  <c r="B84" i="1"/>
  <c r="B86" i="1"/>
  <c r="C86" i="1"/>
  <c r="C84" i="1"/>
  <c r="C82" i="1"/>
  <c r="C77" i="1"/>
  <c r="C71" i="1"/>
  <c r="C66" i="1"/>
  <c r="C45" i="1"/>
  <c r="C42" i="1"/>
  <c r="D30" i="1"/>
  <c r="C9" i="1"/>
  <c r="B9" i="1"/>
  <c r="D41" i="1"/>
  <c r="C23" i="1"/>
  <c r="D87" i="1"/>
  <c r="D85" i="1"/>
  <c r="D83" i="1"/>
  <c r="D81" i="1"/>
  <c r="D80" i="1"/>
  <c r="D79" i="1"/>
  <c r="D78" i="1"/>
  <c r="D76" i="1"/>
  <c r="D75" i="1"/>
  <c r="D74" i="1"/>
  <c r="D73" i="1"/>
  <c r="D72" i="1"/>
  <c r="D70" i="1"/>
  <c r="D68" i="1"/>
  <c r="D67" i="1"/>
  <c r="D65" i="1"/>
  <c r="D64" i="1"/>
  <c r="D62" i="1"/>
  <c r="D61" i="1"/>
  <c r="D60" i="1"/>
  <c r="D55" i="1"/>
  <c r="D54" i="1"/>
  <c r="D53" i="1"/>
  <c r="D52" i="1"/>
  <c r="D50" i="1"/>
  <c r="D49" i="1"/>
  <c r="D48" i="1"/>
  <c r="D46" i="1"/>
  <c r="D44" i="1"/>
  <c r="D43" i="1"/>
  <c r="D37" i="1"/>
  <c r="D36" i="1"/>
  <c r="D35" i="1"/>
  <c r="D29" i="1"/>
  <c r="D28" i="1"/>
  <c r="D27" i="1"/>
  <c r="D26" i="1"/>
  <c r="D25" i="1"/>
  <c r="D24" i="1"/>
  <c r="B23" i="1"/>
  <c r="B88" i="1" l="1"/>
  <c r="C88" i="1"/>
  <c r="D86" i="1"/>
  <c r="D82" i="1"/>
  <c r="D69" i="1"/>
  <c r="B32" i="1"/>
  <c r="D51" i="1"/>
  <c r="D66" i="1"/>
  <c r="D59" i="1"/>
  <c r="D84" i="1"/>
  <c r="D45" i="1"/>
  <c r="D42" i="1"/>
  <c r="D77" i="1"/>
  <c r="D71" i="1"/>
  <c r="D34" i="1"/>
  <c r="D9" i="1"/>
  <c r="D23" i="1"/>
  <c r="C32" i="1"/>
  <c r="D32" i="1" l="1"/>
  <c r="D88" i="1"/>
</calcChain>
</file>

<file path=xl/sharedStrings.xml><?xml version="1.0" encoding="utf-8"?>
<sst xmlns="http://schemas.openxmlformats.org/spreadsheetml/2006/main" count="87" uniqueCount="87">
  <si>
    <t xml:space="preserve"> И Н Ф О Р М А Ц И Я</t>
  </si>
  <si>
    <t xml:space="preserve"> об  исполнении бюджета Таштагольского муниципального района</t>
  </si>
  <si>
    <t xml:space="preserve">        (тыс.руб.)</t>
  </si>
  <si>
    <t>Наименование показателя</t>
  </si>
  <si>
    <t>НАЛОГОВЫЕ И НЕНАЛОГОВЫЕ ДОХОДЫ</t>
  </si>
  <si>
    <t>Налог на доходы физических лиц</t>
  </si>
  <si>
    <t>Акцизы по подакцизным товарам  ( продукции),  производимым на территории Российской Федерации</t>
  </si>
  <si>
    <t>Налог, взимаемый в связи с применением упрощённой системы налогообложения</t>
  </si>
  <si>
    <t>Единый налог на вменённый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</si>
  <si>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</si>
  <si>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</si>
  <si>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пошлина, сборы</t>
  </si>
  <si>
    <t>Доходы от использования имущества, находящегося в  государственной и муниципальной собственности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</si>
  <si>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</si>
  <si>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</si>
  <si>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</si>
  <si>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</si>
  <si>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</si>
  <si>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</si>
  <si>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</si>
  <si>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</si>
  <si>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</si>
  <si>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 xml:space="preserve">Субвенции бюджетам субъектов Российской Федерации и муниципальных образований 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</si>
  <si>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</si>
  <si>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</si>
  <si>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</si>
  <si>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</si>
  <si>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</si>
  <si>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</si>
  <si>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</si>
  <si>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</si>
  <si>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</si>
  <si>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</si>
  <si>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Топливно-энергетический комплекс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</si>
  <si>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</si>
  <si>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</si>
  <si>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</si>
  <si>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</si>
  <si>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</si>
  <si>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</si>
  <si>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</si>
  <si>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</si>
  <si>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</si>
  <si>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</si>
  <si>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</si>
  <si>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</si>
  <si>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</si>
  <si>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</si>
  <si>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</si>
  <si>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</si>
  <si>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</si>
  <si>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</si>
  <si>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</si>
  <si>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</si>
  <si>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</si>
  <si>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</si>
  <si>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</si>
  <si>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</si>
  <si>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</si>
  <si>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</si>
  <si>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</si>
  <si>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</si>
  <si>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</si>
  <si>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</si>
  <si>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</si>
  <si>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</si>
  <si>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</si>
  <si>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МУНИЦИПАЛЬНОГО ДОЛГА</t>
  </si>
  <si>
    <t>Обслуживание государственного внутреннего и муниципального долга</t>
  </si>
  <si>
    <t xml:space="preserve">  
МЕЖБЮДЖЕТНЫЕ ТРАНСФЕРТЫ ОБЩЕГО ХАРАКТЕРА БЮДЖЕТАМ БЮДЖЕТНОЙ СИСТЕМЫ РОССИЙСКОЙ ФЕДЕРАЦИИ
</t>
  </si>
  <si>
    <t>Дотации на выравнивание бюджетной обеспеченности субъектов Российской Федерации и муниципальных образований</t>
  </si>
  <si>
    <t>ИТОГО РАСХОДОВ</t>
  </si>
  <si>
    <t>Результат исполнения бюджета (дефицит "-".профицит "+")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</si>
  <si>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</si>
  <si>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</si>
  <si>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</si>
  <si>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 
Другие общегосударственные вопросы
</t>
  </si>
  <si>
    <t>Исполнено на 01 октября</t>
  </si>
  <si>
    <t>Судебная система</t>
  </si>
  <si>
    <t>Сбор, удаление отходов и очистка сточных вод</t>
  </si>
  <si>
    <t>ОХРАНА ОКРУЖАЮЩЕЙ СРЕДЫ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</si>
  <si>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</si>
  <si>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Другие вопросы в области охраны окружающей среды</t>
  </si>
  <si>
    <t>Профессиональная подготовка, переподготовка и повышение квалификации</t>
  </si>
  <si>
    <t>Обеспечение проведения выборов  и референдумов</t>
  </si>
  <si>
    <t>% исполнения 2024 года в сравнении с соответствующим периодом 2025 года</t>
  </si>
  <si>
    <t>за 2025 год в сравнении с соответствующим периодом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</si>
</sst>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9">
    <xf numFmtId="0" fontId="0" fillId="0" borderId="0"/>
    <xf numFmtId="0" fontId="8" fillId="0" borderId="0"/>
    <xf numFmtId="0" fontId="1" fillId="0" borderId="0"/>
    <xf numFmtId="0" fontId="11" fillId="0" borderId="2">
      <alignment horizontal="left" wrapText="1" indent="2"/>
    </xf>
    <xf numFmtId="0" fontId="12" fillId="0" borderId="3">
      <alignment horizontal="left" wrapText="1" indent="2"/>
    </xf>
    <xf numFmtId="49" fontId="12" fillId="0" borderId="4">
      <alignment horizontal="center"/>
    </xf>
    <xf numFmtId="0" fontId="13" fillId="0" borderId="0"/>
    <xf numFmtId="0" fontId="12" fillId="5" borderId="5"/>
    <xf numFmtId="0" fontId="12" fillId="0" borderId="5"/>
  </cellStyleXfs>
  <cellXfs count="49">
    <xf numFmtId="0" fontId="0" fillId="0" borderId="0" xfId="0"/>
    <xf numFmtId="0" fontId="3" fillId="0" borderId="0" xfId="0" applyFont="1" applyBorder="1" applyAlignment="1">
      <alignment horizontal="justify" vertical="top"/>
    </xf>
    <xf numFmtId="0" fontId="5" fillId="2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7" fillId="3" borderId="1" xfId="0" applyNumberFormat="1" applyFont="1" applyFill="1" applyBorder="1" applyAlignment="1"/>
    <xf numFmtId="164" fontId="7" fillId="3" borderId="1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horizontal="center"/>
    </xf>
    <xf numFmtId="49" fontId="9" fillId="0" borderId="1" xfId="2" applyNumberFormat="1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wrapText="1"/>
    </xf>
    <xf numFmtId="49" fontId="9" fillId="0" borderId="1" xfId="2" applyNumberFormat="1" applyFont="1" applyFill="1" applyBorder="1" applyAlignment="1">
      <alignment wrapText="1"/>
    </xf>
    <xf numFmtId="49" fontId="9" fillId="0" borderId="1" xfId="2" applyNumberFormat="1" applyFont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165" fontId="7" fillId="4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5" fontId="0" fillId="0" borderId="0" xfId="0" applyNumberFormat="1"/>
    <xf numFmtId="165" fontId="7" fillId="2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0" fillId="4" borderId="1" xfId="0" applyNumberFormat="1" applyFont="1" applyFill="1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</cellXfs>
  <cellStyles count="9">
    <cellStyle name="xl26" xfId="6"/>
    <cellStyle name="xl31" xfId="4"/>
    <cellStyle name="xl38" xfId="8"/>
    <cellStyle name="xl43" xfId="5"/>
    <cellStyle name="xl75" xfId="3"/>
    <cellStyle name="xl76" xfId="7"/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workbookViewId="0">
      <selection activeCell="B6" sqref="B6:C7"/>
    </sheetView>
  </sheetViews>
  <sheetFormatPr defaultRowHeight="14.4" x14ac:dyDescent="0.3"/>
  <cols>
    <col min="1" max="1" width="47.88671875" customWidth="1"/>
    <col min="2" max="2" width="17" style="38" customWidth="1"/>
    <col min="3" max="3" width="13.33203125" style="38" customWidth="1"/>
    <col min="4" max="4" width="17.21875" customWidth="1"/>
  </cols>
  <sheetData>
    <row r="1" spans="1:6" ht="15.6" x14ac:dyDescent="0.3">
      <c r="A1" s="43" t="s">
        <v>0</v>
      </c>
      <c r="B1" s="43"/>
      <c r="C1" s="43"/>
      <c r="D1" s="43"/>
    </row>
    <row r="2" spans="1:6" ht="15.6" x14ac:dyDescent="0.3">
      <c r="A2" s="44" t="s">
        <v>1</v>
      </c>
      <c r="B2" s="44"/>
      <c r="C2" s="44"/>
      <c r="D2" s="44"/>
    </row>
    <row r="3" spans="1:6" ht="15.6" x14ac:dyDescent="0.3">
      <c r="A3" s="45" t="s">
        <v>86</v>
      </c>
      <c r="B3" s="45"/>
      <c r="C3" s="45"/>
      <c r="D3" s="45"/>
    </row>
    <row r="4" spans="1:6" x14ac:dyDescent="0.3">
      <c r="A4" s="1"/>
      <c r="B4" s="39"/>
      <c r="C4" s="30"/>
      <c r="D4" s="2" t="s">
        <v>2</v>
      </c>
    </row>
    <row r="5" spans="1:6" x14ac:dyDescent="0.3">
      <c r="A5" s="46" t="s">
        <v>3</v>
      </c>
      <c r="B5" s="47" t="s">
        <v>77</v>
      </c>
      <c r="C5" s="47"/>
      <c r="D5" s="47" t="s">
        <v>85</v>
      </c>
    </row>
    <row r="6" spans="1:6" ht="57" customHeight="1" x14ac:dyDescent="0.3">
      <c r="A6" s="46"/>
      <c r="B6" s="41">
        <v>2024</v>
      </c>
      <c r="C6" s="41">
        <v>2025</v>
      </c>
      <c r="D6" s="47"/>
    </row>
    <row r="7" spans="1:6" x14ac:dyDescent="0.3">
      <c r="A7" s="3">
        <v>1</v>
      </c>
      <c r="B7" s="48">
        <v>2</v>
      </c>
      <c r="C7" s="48">
        <v>3</v>
      </c>
      <c r="D7" s="4">
        <v>4</v>
      </c>
    </row>
    <row r="8" spans="1:6" x14ac:dyDescent="0.3">
      <c r="A8" s="5"/>
      <c r="B8" s="40"/>
      <c r="C8" s="31"/>
      <c r="D8" s="4"/>
    </row>
    <row r="9" spans="1:6" x14ac:dyDescent="0.3">
      <c r="A9" s="6" t="s">
        <v>4</v>
      </c>
      <c r="B9" s="29">
        <f>B10+B11+B12+B13+B14+B15+B16+B17+B18+B19+B20+B21+B22</f>
        <v>568902.07000000007</v>
      </c>
      <c r="C9" s="29">
        <f>C10+C11+C12+C13+C14+C15+C16+C17+C18+C19+C20+C21+C22</f>
        <v>1167763.67</v>
      </c>
      <c r="D9" s="8">
        <f>C9/B9*100</f>
        <v>205.26620161533248</v>
      </c>
      <c r="F9" s="27"/>
    </row>
    <row r="10" spans="1:6" x14ac:dyDescent="0.3">
      <c r="A10" s="9" t="s">
        <v>5</v>
      </c>
      <c r="B10" s="32">
        <v>297600.78000000003</v>
      </c>
      <c r="C10" s="32">
        <v>345114.57</v>
      </c>
      <c r="D10" s="10">
        <f>C10/B10*100</f>
        <v>115.96561339657778</v>
      </c>
      <c r="F10" s="27"/>
    </row>
    <row r="11" spans="1:6" ht="26.4" x14ac:dyDescent="0.3">
      <c r="A11" s="9" t="s">
        <v>6</v>
      </c>
      <c r="B11" s="32">
        <v>13378.23</v>
      </c>
      <c r="C11" s="32">
        <v>15993.65</v>
      </c>
      <c r="D11" s="10">
        <f t="shared" ref="D11:D31" si="0">C11/B11*100</f>
        <v>119.54982086569001</v>
      </c>
      <c r="F11" s="27"/>
    </row>
    <row r="12" spans="1:6" ht="26.4" x14ac:dyDescent="0.3">
      <c r="A12" s="9" t="s">
        <v>7</v>
      </c>
      <c r="B12" s="32">
        <v>75354.600000000006</v>
      </c>
      <c r="C12" s="32">
        <v>86035.8</v>
      </c>
      <c r="D12" s="10">
        <f t="shared" si="0"/>
        <v>114.17458257359205</v>
      </c>
      <c r="F12" s="27"/>
    </row>
    <row r="13" spans="1:6" ht="26.4" x14ac:dyDescent="0.3">
      <c r="A13" s="9" t="s">
        <v>8</v>
      </c>
      <c r="B13" s="32">
        <v>46.55</v>
      </c>
      <c r="C13" s="32">
        <v>18.29</v>
      </c>
      <c r="D13" s="10">
        <f t="shared" si="0"/>
        <v>39.291084854994629</v>
      </c>
      <c r="F13" s="27"/>
    </row>
    <row r="14" spans="1:6" x14ac:dyDescent="0.3">
      <c r="A14" s="9" t="s">
        <v>9</v>
      </c>
      <c r="B14" s="32">
        <v>0</v>
      </c>
      <c r="C14" s="32">
        <v>0</v>
      </c>
      <c r="D14" s="10">
        <v>0</v>
      </c>
      <c r="F14" s="27"/>
    </row>
    <row r="15" spans="1:6" ht="26.4" x14ac:dyDescent="0.3">
      <c r="A15" s="9" t="s">
        <v>10</v>
      </c>
      <c r="B15" s="32">
        <v>11852.76</v>
      </c>
      <c r="C15" s="32">
        <v>12874.22</v>
      </c>
      <c r="D15" s="10">
        <f t="shared" si="0"/>
        <v>108.61790840276863</v>
      </c>
      <c r="F15" s="27"/>
    </row>
    <row r="16" spans="1:6" x14ac:dyDescent="0.3">
      <c r="A16" s="11" t="s">
        <v>11</v>
      </c>
      <c r="B16" s="32">
        <v>6936.49</v>
      </c>
      <c r="C16" s="32">
        <v>15026.26</v>
      </c>
      <c r="D16" s="10">
        <f t="shared" si="0"/>
        <v>216.62627640204195</v>
      </c>
      <c r="F16" s="27"/>
    </row>
    <row r="17" spans="1:6" ht="26.4" x14ac:dyDescent="0.3">
      <c r="A17" s="12" t="s">
        <v>12</v>
      </c>
      <c r="B17" s="32">
        <v>75374</v>
      </c>
      <c r="C17" s="32">
        <v>59904.84</v>
      </c>
      <c r="D17" s="10">
        <f t="shared" si="0"/>
        <v>79.476795712049238</v>
      </c>
      <c r="F17" s="27"/>
    </row>
    <row r="18" spans="1:6" x14ac:dyDescent="0.3">
      <c r="A18" s="9" t="s">
        <v>13</v>
      </c>
      <c r="B18" s="32">
        <v>33264.82</v>
      </c>
      <c r="C18" s="32">
        <v>190.82</v>
      </c>
      <c r="D18" s="10">
        <f t="shared" si="0"/>
        <v>0.57363905771923607</v>
      </c>
      <c r="F18" s="27"/>
    </row>
    <row r="19" spans="1:6" ht="26.4" x14ac:dyDescent="0.3">
      <c r="A19" s="12" t="s">
        <v>14</v>
      </c>
      <c r="B19" s="32">
        <v>13378.35</v>
      </c>
      <c r="C19" s="32">
        <v>530760.79</v>
      </c>
      <c r="D19" s="10">
        <f t="shared" si="0"/>
        <v>3967.3112902562721</v>
      </c>
      <c r="F19" s="27"/>
    </row>
    <row r="20" spans="1:6" ht="26.4" x14ac:dyDescent="0.3">
      <c r="A20" s="12" t="s">
        <v>15</v>
      </c>
      <c r="B20" s="32">
        <v>35919.39</v>
      </c>
      <c r="C20" s="32">
        <v>95937.41</v>
      </c>
      <c r="D20" s="10">
        <f t="shared" si="0"/>
        <v>267.09086652084017</v>
      </c>
      <c r="F20" s="27"/>
    </row>
    <row r="21" spans="1:6" x14ac:dyDescent="0.3">
      <c r="A21" s="12" t="s">
        <v>16</v>
      </c>
      <c r="B21" s="32">
        <v>5724.3</v>
      </c>
      <c r="C21" s="32">
        <v>5254.86</v>
      </c>
      <c r="D21" s="10">
        <f t="shared" si="0"/>
        <v>91.799171951155586</v>
      </c>
      <c r="F21" s="27"/>
    </row>
    <row r="22" spans="1:6" x14ac:dyDescent="0.3">
      <c r="A22" s="12" t="s">
        <v>17</v>
      </c>
      <c r="B22" s="32">
        <v>71.8</v>
      </c>
      <c r="C22" s="32">
        <v>652.16</v>
      </c>
      <c r="D22" s="10">
        <f t="shared" si="0"/>
        <v>908.30083565459609</v>
      </c>
      <c r="F22" s="27"/>
    </row>
    <row r="23" spans="1:6" x14ac:dyDescent="0.3">
      <c r="A23" s="13" t="s">
        <v>18</v>
      </c>
      <c r="B23" s="33">
        <f>B24+B29+B30+B31</f>
        <v>2629350.1400000006</v>
      </c>
      <c r="C23" s="33">
        <f>C24+C29+C30+C31</f>
        <v>1574515.21</v>
      </c>
      <c r="D23" s="14">
        <f t="shared" si="0"/>
        <v>59.882295098210072</v>
      </c>
      <c r="F23" s="27"/>
    </row>
    <row r="24" spans="1:6" ht="39.6" x14ac:dyDescent="0.3">
      <c r="A24" s="15" t="s">
        <v>19</v>
      </c>
      <c r="B24" s="32">
        <f>B25+B26+B27+B28</f>
        <v>2619224.5900000003</v>
      </c>
      <c r="C24" s="42">
        <f>C25+C26+C27+C28</f>
        <v>2081457.74</v>
      </c>
      <c r="D24" s="10">
        <f t="shared" si="0"/>
        <v>79.468471239421262</v>
      </c>
      <c r="F24" s="27"/>
    </row>
    <row r="25" spans="1:6" ht="26.4" x14ac:dyDescent="0.3">
      <c r="A25" s="9" t="s">
        <v>20</v>
      </c>
      <c r="B25" s="32">
        <v>552962.02</v>
      </c>
      <c r="C25" s="32">
        <v>426907.1</v>
      </c>
      <c r="D25" s="10">
        <f t="shared" si="0"/>
        <v>77.203692940791839</v>
      </c>
      <c r="F25" s="27"/>
    </row>
    <row r="26" spans="1:6" ht="26.4" x14ac:dyDescent="0.3">
      <c r="A26" s="9" t="s">
        <v>21</v>
      </c>
      <c r="B26" s="32">
        <v>739966.42</v>
      </c>
      <c r="C26" s="32">
        <v>221519.31</v>
      </c>
      <c r="D26" s="10">
        <f t="shared" si="0"/>
        <v>29.936400357194586</v>
      </c>
      <c r="F26" s="27"/>
    </row>
    <row r="27" spans="1:6" ht="26.4" x14ac:dyDescent="0.3">
      <c r="A27" s="9" t="s">
        <v>22</v>
      </c>
      <c r="B27" s="32">
        <v>1177154.3</v>
      </c>
      <c r="C27" s="32">
        <v>1262277.5</v>
      </c>
      <c r="D27" s="10">
        <f t="shared" si="0"/>
        <v>107.23126951156701</v>
      </c>
      <c r="F27" s="27"/>
    </row>
    <row r="28" spans="1:6" x14ac:dyDescent="0.3">
      <c r="A28" s="9" t="s">
        <v>23</v>
      </c>
      <c r="B28" s="32">
        <v>149141.85</v>
      </c>
      <c r="C28" s="32">
        <v>170753.83</v>
      </c>
      <c r="D28" s="10">
        <f t="shared" si="0"/>
        <v>114.49088904288098</v>
      </c>
      <c r="F28" s="27"/>
    </row>
    <row r="29" spans="1:6" x14ac:dyDescent="0.3">
      <c r="A29" s="15" t="s">
        <v>24</v>
      </c>
      <c r="B29" s="32">
        <f>1356.57+8779.11</f>
        <v>10135.68</v>
      </c>
      <c r="C29" s="32">
        <f>518.85+8611.13</f>
        <v>9129.98</v>
      </c>
      <c r="D29" s="10">
        <f t="shared" si="0"/>
        <v>90.077626760118704</v>
      </c>
      <c r="F29" s="27"/>
    </row>
    <row r="30" spans="1:6" ht="66" hidden="1" x14ac:dyDescent="0.3">
      <c r="A30" s="15" t="s">
        <v>25</v>
      </c>
      <c r="B30" s="32"/>
      <c r="C30" s="32"/>
      <c r="D30" s="10" t="e">
        <f t="shared" si="0"/>
        <v>#DIV/0!</v>
      </c>
      <c r="F30" s="27"/>
    </row>
    <row r="31" spans="1:6" ht="42" customHeight="1" x14ac:dyDescent="0.3">
      <c r="A31" s="15" t="s">
        <v>26</v>
      </c>
      <c r="B31" s="32">
        <v>-10.130000000000001</v>
      </c>
      <c r="C31" s="32">
        <v>-516072.51</v>
      </c>
      <c r="D31" s="10">
        <f t="shared" si="0"/>
        <v>5094496.6436327733</v>
      </c>
      <c r="F31" s="27"/>
    </row>
    <row r="32" spans="1:6" x14ac:dyDescent="0.3">
      <c r="A32" s="16" t="s">
        <v>27</v>
      </c>
      <c r="B32" s="34">
        <f>B9+B23</f>
        <v>3198252.2100000009</v>
      </c>
      <c r="C32" s="34">
        <f>C9+C23</f>
        <v>2742278.88</v>
      </c>
      <c r="D32" s="17">
        <f>C32/B32*100</f>
        <v>85.743046512269871</v>
      </c>
      <c r="F32" s="27"/>
    </row>
    <row r="33" spans="1:6" x14ac:dyDescent="0.3">
      <c r="A33" s="18"/>
      <c r="B33" s="35"/>
      <c r="C33" s="35"/>
      <c r="D33" s="19"/>
      <c r="F33" s="27"/>
    </row>
    <row r="34" spans="1:6" x14ac:dyDescent="0.3">
      <c r="A34" s="6" t="s">
        <v>28</v>
      </c>
      <c r="B34" s="29">
        <f>B35+B36+B37+B39+B41+B40</f>
        <v>117216.16</v>
      </c>
      <c r="C34" s="29">
        <f>C35+C36+C37+C39+C41+C38+C40</f>
        <v>130800.28000000001</v>
      </c>
      <c r="D34" s="7">
        <f>C34/B34*100</f>
        <v>111.58894814503392</v>
      </c>
      <c r="F34" s="27"/>
    </row>
    <row r="35" spans="1:6" ht="30" customHeight="1" x14ac:dyDescent="0.3">
      <c r="A35" s="9" t="s">
        <v>73</v>
      </c>
      <c r="B35" s="36">
        <v>2107.12</v>
      </c>
      <c r="C35" s="36">
        <v>3891.48</v>
      </c>
      <c r="D35" s="10">
        <f t="shared" ref="D35:D87" si="1">C35/B35*100</f>
        <v>184.68241011427921</v>
      </c>
      <c r="F35" s="27"/>
    </row>
    <row r="36" spans="1:6" ht="45.6" customHeight="1" x14ac:dyDescent="0.3">
      <c r="A36" s="9" t="s">
        <v>74</v>
      </c>
      <c r="B36" s="32">
        <v>4644.5600000000004</v>
      </c>
      <c r="C36" s="32">
        <v>4168.9399999999996</v>
      </c>
      <c r="D36" s="10">
        <f t="shared" si="1"/>
        <v>89.759632774686921</v>
      </c>
      <c r="F36" s="27"/>
    </row>
    <row r="37" spans="1:6" ht="42.6" customHeight="1" x14ac:dyDescent="0.3">
      <c r="A37" s="9" t="s">
        <v>75</v>
      </c>
      <c r="B37" s="32">
        <v>53456.91</v>
      </c>
      <c r="C37" s="32">
        <v>64400.82</v>
      </c>
      <c r="D37" s="10">
        <f t="shared" si="1"/>
        <v>120.47239543026336</v>
      </c>
      <c r="F37" s="27"/>
    </row>
    <row r="38" spans="1:6" x14ac:dyDescent="0.3">
      <c r="A38" s="9" t="s">
        <v>78</v>
      </c>
      <c r="B38" s="32">
        <v>0</v>
      </c>
      <c r="C38" s="32">
        <v>4.5999999999999996</v>
      </c>
      <c r="D38" s="10" t="e">
        <f t="shared" si="1"/>
        <v>#DIV/0!</v>
      </c>
      <c r="F38" s="27"/>
    </row>
    <row r="39" spans="1:6" ht="55.2" customHeight="1" x14ac:dyDescent="0.3">
      <c r="A39" s="9" t="s">
        <v>81</v>
      </c>
      <c r="B39" s="32">
        <v>17154.41</v>
      </c>
      <c r="C39" s="32">
        <v>18043.439999999999</v>
      </c>
      <c r="D39" s="10">
        <f t="shared" si="1"/>
        <v>105.1825157495944</v>
      </c>
      <c r="F39" s="27"/>
    </row>
    <row r="40" spans="1:6" x14ac:dyDescent="0.3">
      <c r="A40" s="9" t="s">
        <v>84</v>
      </c>
      <c r="B40" s="32">
        <v>0</v>
      </c>
      <c r="C40" s="32">
        <v>6187.83</v>
      </c>
      <c r="D40" s="10" t="e">
        <f t="shared" si="1"/>
        <v>#DIV/0!</v>
      </c>
      <c r="F40" s="27"/>
    </row>
    <row r="41" spans="1:6" ht="13.8" customHeight="1" x14ac:dyDescent="0.3">
      <c r="A41" s="9" t="s">
        <v>76</v>
      </c>
      <c r="B41" s="32">
        <v>39853.160000000003</v>
      </c>
      <c r="C41" s="32">
        <v>34103.17</v>
      </c>
      <c r="D41" s="10">
        <f t="shared" si="1"/>
        <v>85.572060032378843</v>
      </c>
      <c r="F41" s="27"/>
    </row>
    <row r="42" spans="1:6" ht="27" x14ac:dyDescent="0.3">
      <c r="A42" s="21" t="s">
        <v>29</v>
      </c>
      <c r="B42" s="29">
        <f>B43+B44</f>
        <v>49814.630000000005</v>
      </c>
      <c r="C42" s="29">
        <f>C43+C44</f>
        <v>51102.679999999993</v>
      </c>
      <c r="D42" s="7">
        <f>C42/B42*100</f>
        <v>102.58568617291746</v>
      </c>
      <c r="F42" s="27"/>
    </row>
    <row r="43" spans="1:6" ht="39.6" x14ac:dyDescent="0.3">
      <c r="A43" s="20" t="s">
        <v>30</v>
      </c>
      <c r="B43" s="32">
        <v>11565.52</v>
      </c>
      <c r="C43" s="32">
        <v>18573.919999999998</v>
      </c>
      <c r="D43" s="10">
        <f>C43/B43*100</f>
        <v>160.59736181339014</v>
      </c>
      <c r="F43" s="27"/>
    </row>
    <row r="44" spans="1:6" ht="26.4" x14ac:dyDescent="0.3">
      <c r="A44" s="20" t="s">
        <v>31</v>
      </c>
      <c r="B44" s="32">
        <v>38249.11</v>
      </c>
      <c r="C44" s="32">
        <v>32528.76</v>
      </c>
      <c r="D44" s="10">
        <f>C44/B44*100</f>
        <v>85.044488616859311</v>
      </c>
      <c r="F44" s="27"/>
    </row>
    <row r="45" spans="1:6" x14ac:dyDescent="0.3">
      <c r="A45" s="21" t="s">
        <v>32</v>
      </c>
      <c r="B45" s="29">
        <f>B46+B47+B48+B49+B50</f>
        <v>229080.18999999997</v>
      </c>
      <c r="C45" s="29">
        <f>C46+C47+C48+C49+C50</f>
        <v>477973.07999999996</v>
      </c>
      <c r="D45" s="7">
        <f>C45/B45*100</f>
        <v>208.64880546851305</v>
      </c>
      <c r="F45" s="27"/>
    </row>
    <row r="46" spans="1:6" x14ac:dyDescent="0.3">
      <c r="A46" s="20" t="s">
        <v>33</v>
      </c>
      <c r="B46" s="32">
        <v>42561.45</v>
      </c>
      <c r="C46" s="32">
        <v>372395.67</v>
      </c>
      <c r="D46" s="10">
        <f t="shared" si="1"/>
        <v>874.9600166347717</v>
      </c>
      <c r="F46" s="27"/>
    </row>
    <row r="47" spans="1:6" x14ac:dyDescent="0.3">
      <c r="A47" s="20" t="s">
        <v>34</v>
      </c>
      <c r="B47" s="32">
        <v>5</v>
      </c>
      <c r="C47" s="32">
        <v>5</v>
      </c>
      <c r="D47" s="10">
        <f t="shared" si="1"/>
        <v>100</v>
      </c>
      <c r="F47" s="27"/>
    </row>
    <row r="48" spans="1:6" x14ac:dyDescent="0.3">
      <c r="A48" s="22" t="s">
        <v>35</v>
      </c>
      <c r="B48" s="32">
        <v>0</v>
      </c>
      <c r="C48" s="32">
        <v>16653.37</v>
      </c>
      <c r="D48" s="10" t="e">
        <f t="shared" si="1"/>
        <v>#DIV/0!</v>
      </c>
      <c r="F48" s="27"/>
    </row>
    <row r="49" spans="1:6" x14ac:dyDescent="0.3">
      <c r="A49" s="22" t="s">
        <v>36</v>
      </c>
      <c r="B49" s="32">
        <v>177615.53</v>
      </c>
      <c r="C49" s="32">
        <v>79898.240000000005</v>
      </c>
      <c r="D49" s="10">
        <f t="shared" si="1"/>
        <v>44.983814196877944</v>
      </c>
      <c r="F49" s="27"/>
    </row>
    <row r="50" spans="1:6" x14ac:dyDescent="0.3">
      <c r="A50" s="22" t="s">
        <v>37</v>
      </c>
      <c r="B50" s="32">
        <v>8898.2099999999991</v>
      </c>
      <c r="C50" s="32">
        <v>9020.7999999999993</v>
      </c>
      <c r="D50" s="10">
        <f t="shared" si="1"/>
        <v>101.3776928168699</v>
      </c>
      <c r="F50" s="27"/>
    </row>
    <row r="51" spans="1:6" x14ac:dyDescent="0.3">
      <c r="A51" s="21" t="s">
        <v>38</v>
      </c>
      <c r="B51" s="29">
        <f>B52+B53+B54+B55</f>
        <v>836879.18</v>
      </c>
      <c r="C51" s="29">
        <f>C52+C53+C54+C55</f>
        <v>53759.549999999996</v>
      </c>
      <c r="D51" s="7">
        <f>C51/B51*100</f>
        <v>6.4238125747135912</v>
      </c>
      <c r="F51" s="27"/>
    </row>
    <row r="52" spans="1:6" x14ac:dyDescent="0.3">
      <c r="A52" s="20" t="s">
        <v>39</v>
      </c>
      <c r="B52" s="32">
        <v>389605.33</v>
      </c>
      <c r="C52" s="32">
        <v>5849.58</v>
      </c>
      <c r="D52" s="10">
        <f t="shared" si="1"/>
        <v>1.5014116978327785</v>
      </c>
      <c r="F52" s="27"/>
    </row>
    <row r="53" spans="1:6" x14ac:dyDescent="0.3">
      <c r="A53" s="20" t="s">
        <v>40</v>
      </c>
      <c r="B53" s="32">
        <v>371898.51</v>
      </c>
      <c r="C53" s="32">
        <v>5021.76</v>
      </c>
      <c r="D53" s="10">
        <f t="shared" si="1"/>
        <v>1.3503038772594167</v>
      </c>
      <c r="F53" s="27"/>
    </row>
    <row r="54" spans="1:6" x14ac:dyDescent="0.3">
      <c r="A54" s="20" t="s">
        <v>41</v>
      </c>
      <c r="B54" s="32">
        <v>47382.2</v>
      </c>
      <c r="C54" s="32">
        <v>38045.06</v>
      </c>
      <c r="D54" s="10">
        <f t="shared" si="1"/>
        <v>80.293992258696306</v>
      </c>
      <c r="F54" s="27"/>
    </row>
    <row r="55" spans="1:6" ht="26.4" x14ac:dyDescent="0.3">
      <c r="A55" s="20" t="s">
        <v>42</v>
      </c>
      <c r="B55" s="32">
        <v>27993.14</v>
      </c>
      <c r="C55" s="32">
        <v>4843.1499999999996</v>
      </c>
      <c r="D55" s="10">
        <f t="shared" si="1"/>
        <v>17.301203080468998</v>
      </c>
      <c r="F55" s="27"/>
    </row>
    <row r="56" spans="1:6" x14ac:dyDescent="0.3">
      <c r="A56" s="21" t="s">
        <v>80</v>
      </c>
      <c r="B56" s="29">
        <f>B57+B58</f>
        <v>23296.61</v>
      </c>
      <c r="C56" s="29">
        <f>C57+C58</f>
        <v>13608.3</v>
      </c>
      <c r="D56" s="7">
        <f>C56/B56*100</f>
        <v>58.413219777469763</v>
      </c>
      <c r="F56" s="27"/>
    </row>
    <row r="57" spans="1:6" x14ac:dyDescent="0.3">
      <c r="A57" s="20" t="s">
        <v>79</v>
      </c>
      <c r="B57" s="32">
        <v>10988.98</v>
      </c>
      <c r="C57" s="32">
        <v>7693.28</v>
      </c>
      <c r="D57" s="10">
        <f t="shared" ref="D57:D58" si="2">C57/B57*100</f>
        <v>70.009045425508106</v>
      </c>
      <c r="F57" s="27"/>
    </row>
    <row r="58" spans="1:6" x14ac:dyDescent="0.3">
      <c r="A58" s="20" t="s">
        <v>82</v>
      </c>
      <c r="B58" s="32">
        <v>12307.63</v>
      </c>
      <c r="C58" s="32">
        <v>5915.02</v>
      </c>
      <c r="D58" s="10">
        <f t="shared" si="2"/>
        <v>48.059780802640319</v>
      </c>
      <c r="F58" s="27"/>
    </row>
    <row r="59" spans="1:6" x14ac:dyDescent="0.3">
      <c r="A59" s="21" t="s">
        <v>43</v>
      </c>
      <c r="B59" s="29">
        <f>B60+B61+B62+B64+B65+B63</f>
        <v>1284859.97</v>
      </c>
      <c r="C59" s="29">
        <f>C60+C61+C62+C64+C65+C63</f>
        <v>1312179.1600000001</v>
      </c>
      <c r="D59" s="7">
        <f>C59/B59*100</f>
        <v>102.12623870599691</v>
      </c>
      <c r="F59" s="27"/>
    </row>
    <row r="60" spans="1:6" x14ac:dyDescent="0.3">
      <c r="A60" s="20" t="s">
        <v>44</v>
      </c>
      <c r="B60" s="32">
        <v>408807.01</v>
      </c>
      <c r="C60" s="32">
        <v>377997.27</v>
      </c>
      <c r="D60" s="10">
        <f t="shared" si="1"/>
        <v>92.463500075500178</v>
      </c>
      <c r="F60" s="27"/>
    </row>
    <row r="61" spans="1:6" x14ac:dyDescent="0.3">
      <c r="A61" s="20" t="s">
        <v>45</v>
      </c>
      <c r="B61" s="32">
        <v>627979.48</v>
      </c>
      <c r="C61" s="32">
        <v>688456.31</v>
      </c>
      <c r="D61" s="10">
        <f t="shared" si="1"/>
        <v>109.63038314564038</v>
      </c>
      <c r="F61" s="27"/>
    </row>
    <row r="62" spans="1:6" x14ac:dyDescent="0.3">
      <c r="A62" s="20" t="s">
        <v>46</v>
      </c>
      <c r="B62" s="32">
        <v>130778.81</v>
      </c>
      <c r="C62" s="32">
        <v>114371.59</v>
      </c>
      <c r="D62" s="10">
        <f t="shared" si="1"/>
        <v>87.454221368125303</v>
      </c>
      <c r="F62" s="27"/>
    </row>
    <row r="63" spans="1:6" ht="26.4" x14ac:dyDescent="0.3">
      <c r="A63" s="20" t="s">
        <v>83</v>
      </c>
      <c r="B63" s="32">
        <v>131.25</v>
      </c>
      <c r="C63" s="32">
        <v>37.200000000000003</v>
      </c>
      <c r="D63" s="10">
        <f t="shared" si="1"/>
        <v>28.342857142857149</v>
      </c>
      <c r="F63" s="27"/>
    </row>
    <row r="64" spans="1:6" x14ac:dyDescent="0.3">
      <c r="A64" s="20" t="s">
        <v>47</v>
      </c>
      <c r="B64" s="32">
        <v>2369.9299999999998</v>
      </c>
      <c r="C64" s="32">
        <v>1580.68</v>
      </c>
      <c r="D64" s="10">
        <f t="shared" si="1"/>
        <v>66.69732861308141</v>
      </c>
      <c r="F64" s="27"/>
    </row>
    <row r="65" spans="1:6" x14ac:dyDescent="0.3">
      <c r="A65" s="20" t="s">
        <v>48</v>
      </c>
      <c r="B65" s="32">
        <v>114793.49</v>
      </c>
      <c r="C65" s="32">
        <v>129736.11</v>
      </c>
      <c r="D65" s="10">
        <f t="shared" si="1"/>
        <v>113.01695766894098</v>
      </c>
      <c r="F65" s="27"/>
    </row>
    <row r="66" spans="1:6" x14ac:dyDescent="0.3">
      <c r="A66" s="21" t="s">
        <v>49</v>
      </c>
      <c r="B66" s="29">
        <f>B67+B68</f>
        <v>179484.95</v>
      </c>
      <c r="C66" s="29">
        <f>C67+C68</f>
        <v>186783.27000000002</v>
      </c>
      <c r="D66" s="7">
        <f>C66/B66*100</f>
        <v>104.06625736586828</v>
      </c>
      <c r="F66" s="27"/>
    </row>
    <row r="67" spans="1:6" x14ac:dyDescent="0.3">
      <c r="A67" s="20" t="s">
        <v>50</v>
      </c>
      <c r="B67" s="32">
        <v>174407.79</v>
      </c>
      <c r="C67" s="32">
        <v>181005.17</v>
      </c>
      <c r="D67" s="10">
        <f t="shared" si="1"/>
        <v>103.78273241120711</v>
      </c>
      <c r="F67" s="27"/>
    </row>
    <row r="68" spans="1:6" x14ac:dyDescent="0.3">
      <c r="A68" s="20" t="s">
        <v>51</v>
      </c>
      <c r="B68" s="32">
        <v>5077.16</v>
      </c>
      <c r="C68" s="32">
        <v>5778.1</v>
      </c>
      <c r="D68" s="10">
        <f t="shared" si="1"/>
        <v>113.80574967107597</v>
      </c>
      <c r="F68" s="27"/>
    </row>
    <row r="69" spans="1:6" x14ac:dyDescent="0.3">
      <c r="A69" s="21" t="s">
        <v>52</v>
      </c>
      <c r="B69" s="29">
        <f>B70</f>
        <v>285.85000000000002</v>
      </c>
      <c r="C69" s="29">
        <f>C70</f>
        <v>89.85</v>
      </c>
      <c r="D69" s="7">
        <f>C69/B69*100</f>
        <v>31.432569529473497</v>
      </c>
      <c r="F69" s="27"/>
    </row>
    <row r="70" spans="1:6" x14ac:dyDescent="0.3">
      <c r="A70" s="23" t="s">
        <v>53</v>
      </c>
      <c r="B70" s="32">
        <v>285.85000000000002</v>
      </c>
      <c r="C70" s="32">
        <v>89.85</v>
      </c>
      <c r="D70" s="10">
        <f t="shared" si="1"/>
        <v>31.432569529473497</v>
      </c>
      <c r="F70" s="27"/>
    </row>
    <row r="71" spans="1:6" x14ac:dyDescent="0.3">
      <c r="A71" s="21" t="s">
        <v>54</v>
      </c>
      <c r="B71" s="29">
        <f>B72+B73+B74+B75+B76</f>
        <v>294201.57</v>
      </c>
      <c r="C71" s="29">
        <f>C72+C73+C74+C75+C76</f>
        <v>319095.46000000002</v>
      </c>
      <c r="D71" s="7">
        <f>C71/B71*100</f>
        <v>108.46150821017034</v>
      </c>
      <c r="F71" s="27"/>
    </row>
    <row r="72" spans="1:6" x14ac:dyDescent="0.3">
      <c r="A72" s="23" t="s">
        <v>55</v>
      </c>
      <c r="B72" s="32">
        <v>6283.78</v>
      </c>
      <c r="C72" s="32">
        <v>7465.06</v>
      </c>
      <c r="D72" s="10">
        <f t="shared" si="1"/>
        <v>118.79887583588224</v>
      </c>
      <c r="F72" s="27"/>
    </row>
    <row r="73" spans="1:6" x14ac:dyDescent="0.3">
      <c r="A73" s="23" t="s">
        <v>56</v>
      </c>
      <c r="B73" s="32">
        <v>155320.51999999999</v>
      </c>
      <c r="C73" s="32">
        <v>143613.37</v>
      </c>
      <c r="D73" s="10">
        <f t="shared" si="1"/>
        <v>92.462586398757878</v>
      </c>
      <c r="F73" s="27"/>
    </row>
    <row r="74" spans="1:6" x14ac:dyDescent="0.3">
      <c r="A74" s="23" t="s">
        <v>57</v>
      </c>
      <c r="B74" s="32">
        <v>26859.01</v>
      </c>
      <c r="C74" s="32">
        <v>26877.79</v>
      </c>
      <c r="D74" s="10">
        <f t="shared" si="1"/>
        <v>100.0699206709406</v>
      </c>
      <c r="F74" s="27"/>
    </row>
    <row r="75" spans="1:6" x14ac:dyDescent="0.3">
      <c r="A75" s="23" t="s">
        <v>58</v>
      </c>
      <c r="B75" s="32">
        <v>66039.91</v>
      </c>
      <c r="C75" s="32">
        <v>100335.91</v>
      </c>
      <c r="D75" s="10">
        <f t="shared" si="1"/>
        <v>151.9322330996514</v>
      </c>
      <c r="F75" s="27"/>
    </row>
    <row r="76" spans="1:6" x14ac:dyDescent="0.3">
      <c r="A76" s="23" t="s">
        <v>59</v>
      </c>
      <c r="B76" s="32">
        <v>39698.35</v>
      </c>
      <c r="C76" s="32">
        <v>40803.33</v>
      </c>
      <c r="D76" s="10">
        <f t="shared" si="1"/>
        <v>102.78344062158754</v>
      </c>
      <c r="F76" s="27"/>
    </row>
    <row r="77" spans="1:6" x14ac:dyDescent="0.3">
      <c r="A77" s="21" t="s">
        <v>60</v>
      </c>
      <c r="B77" s="29">
        <f>B78+B79+B80+B81</f>
        <v>164911.37</v>
      </c>
      <c r="C77" s="29">
        <f>C78+C79+C80+C81</f>
        <v>140166.87999999998</v>
      </c>
      <c r="D77" s="7">
        <f>C77/B77*100</f>
        <v>84.995279585634378</v>
      </c>
      <c r="F77" s="27"/>
    </row>
    <row r="78" spans="1:6" x14ac:dyDescent="0.3">
      <c r="A78" s="23" t="s">
        <v>61</v>
      </c>
      <c r="B78" s="32">
        <v>50734.59</v>
      </c>
      <c r="C78" s="32">
        <v>41503.120000000003</v>
      </c>
      <c r="D78" s="10">
        <f t="shared" si="1"/>
        <v>81.804386317106349</v>
      </c>
      <c r="F78" s="27"/>
    </row>
    <row r="79" spans="1:6" x14ac:dyDescent="0.3">
      <c r="A79" s="23" t="s">
        <v>62</v>
      </c>
      <c r="B79" s="32">
        <v>51405.89</v>
      </c>
      <c r="C79" s="32">
        <v>49642.81</v>
      </c>
      <c r="D79" s="10">
        <f t="shared" si="1"/>
        <v>96.570276285460665</v>
      </c>
      <c r="F79" s="27"/>
    </row>
    <row r="80" spans="1:6" x14ac:dyDescent="0.3">
      <c r="A80" s="23" t="s">
        <v>63</v>
      </c>
      <c r="B80" s="32">
        <v>54942.19</v>
      </c>
      <c r="C80" s="32">
        <v>41516.839999999997</v>
      </c>
      <c r="D80" s="10">
        <f t="shared" si="1"/>
        <v>75.564588888793821</v>
      </c>
      <c r="F80" s="27"/>
    </row>
    <row r="81" spans="1:6" x14ac:dyDescent="0.3">
      <c r="A81" s="23" t="s">
        <v>64</v>
      </c>
      <c r="B81" s="32">
        <v>7828.7</v>
      </c>
      <c r="C81" s="32">
        <v>7504.11</v>
      </c>
      <c r="D81" s="10">
        <f t="shared" si="1"/>
        <v>95.853845466041605</v>
      </c>
      <c r="F81" s="27"/>
    </row>
    <row r="82" spans="1:6" x14ac:dyDescent="0.3">
      <c r="A82" s="21" t="s">
        <v>65</v>
      </c>
      <c r="B82" s="29">
        <f>B83</f>
        <v>1748</v>
      </c>
      <c r="C82" s="29">
        <f>C83</f>
        <v>1965</v>
      </c>
      <c r="D82" s="7">
        <f>C82/B82*100</f>
        <v>112.4141876430206</v>
      </c>
      <c r="F82" s="27"/>
    </row>
    <row r="83" spans="1:6" x14ac:dyDescent="0.3">
      <c r="A83" s="23" t="s">
        <v>66</v>
      </c>
      <c r="B83" s="32">
        <v>1748</v>
      </c>
      <c r="C83" s="32">
        <v>1965</v>
      </c>
      <c r="D83" s="10">
        <f t="shared" si="1"/>
        <v>112.4141876430206</v>
      </c>
      <c r="F83" s="27"/>
    </row>
    <row r="84" spans="1:6" ht="27" x14ac:dyDescent="0.3">
      <c r="A84" s="21" t="s">
        <v>67</v>
      </c>
      <c r="B84" s="29">
        <f>B85</f>
        <v>6.2</v>
      </c>
      <c r="C84" s="29">
        <f>C85</f>
        <v>5.4</v>
      </c>
      <c r="D84" s="7">
        <f>C84/B84*100</f>
        <v>87.096774193548384</v>
      </c>
      <c r="F84" s="27"/>
    </row>
    <row r="85" spans="1:6" ht="26.4" x14ac:dyDescent="0.3">
      <c r="A85" s="23" t="s">
        <v>68</v>
      </c>
      <c r="B85" s="32">
        <v>6.2</v>
      </c>
      <c r="C85" s="32">
        <v>5.4</v>
      </c>
      <c r="D85" s="10">
        <f t="shared" si="1"/>
        <v>87.096774193548384</v>
      </c>
      <c r="F85" s="27"/>
    </row>
    <row r="86" spans="1:6" ht="66.599999999999994" x14ac:dyDescent="0.3">
      <c r="A86" s="21" t="s">
        <v>69</v>
      </c>
      <c r="B86" s="29">
        <f>B87</f>
        <v>23721.31</v>
      </c>
      <c r="C86" s="29">
        <f>C87</f>
        <v>28769.85</v>
      </c>
      <c r="D86" s="7">
        <f>C86/B86*100</f>
        <v>121.28272005213876</v>
      </c>
      <c r="F86" s="27"/>
    </row>
    <row r="87" spans="1:6" ht="39.6" x14ac:dyDescent="0.3">
      <c r="A87" s="23" t="s">
        <v>70</v>
      </c>
      <c r="B87" s="32">
        <v>23721.31</v>
      </c>
      <c r="C87" s="32">
        <v>28769.85</v>
      </c>
      <c r="D87" s="10">
        <f t="shared" si="1"/>
        <v>121.28272005213876</v>
      </c>
      <c r="F87" s="27"/>
    </row>
    <row r="88" spans="1:6" x14ac:dyDescent="0.3">
      <c r="A88" s="24" t="s">
        <v>71</v>
      </c>
      <c r="B88" s="37">
        <f>B34+B42+B45+B51+B59+B66+B69+B71+B77+B82+B84+B86+B56</f>
        <v>3205505.99</v>
      </c>
      <c r="C88" s="37">
        <f>C34+C42+C45+C51+C59+C66+C69+C71+C77+C82+C84+C86+C56</f>
        <v>2716298.7600000002</v>
      </c>
      <c r="D88" s="25">
        <f>C88/B88*100</f>
        <v>84.738533275989909</v>
      </c>
      <c r="F88" s="27"/>
    </row>
    <row r="89" spans="1:6" x14ac:dyDescent="0.3">
      <c r="A89" s="26" t="s">
        <v>72</v>
      </c>
      <c r="B89" s="32">
        <v>-7253.78</v>
      </c>
      <c r="C89" s="32">
        <v>25980.12</v>
      </c>
      <c r="D89" s="28">
        <f>C89/B89*100</f>
        <v>-358.15974567742609</v>
      </c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2025-10-15T10:12:46Z</dcterms:modified>
</cp:coreProperties>
</file>